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ligam\Documents\New folder\New folder\"/>
    </mc:Choice>
  </mc:AlternateContent>
  <xr:revisionPtr revIDLastSave="0" documentId="8_{27E35C0B-0D0A-41BA-8D4D-12169977DB79}" xr6:coauthVersionLast="47" xr6:coauthVersionMax="47" xr10:uidLastSave="{00000000-0000-0000-0000-000000000000}"/>
  <bookViews>
    <workbookView xWindow="390" yWindow="390" windowWidth="21600" windowHeight="11295" tabRatio="916" firstSheet="1" activeTab="1"/>
  </bookViews>
  <sheets>
    <sheet name="аналіз виконання плану" sheetId="35" state="hidden" r:id="rId1"/>
    <sheet name="доходи" sheetId="57" r:id="rId2"/>
    <sheet name="видатки" sheetId="56" r:id="rId3"/>
  </sheets>
  <definedNames>
    <definedName name="_xlnm._FilterDatabase" localSheetId="2" hidden="1">видатки!$G$1:$G$211</definedName>
    <definedName name="_xlnm.Print_Area" localSheetId="0">'аналіз виконання плану'!$A$1:$F$76</definedName>
    <definedName name="_xlnm.Print_Area" localSheetId="2">видатки!$A$1:$F$207</definedName>
    <definedName name="_xlnm.Print_Area" localSheetId="1">доходи!$A$2:$E$96</definedName>
    <definedName name="_xlnm.Print_Titles" localSheetId="0">'аналіз виконання плану'!$A:$B,'аналіз виконання плану'!$4:$4</definedName>
    <definedName name="_xlnm.Print_Titles" localSheetId="2">видатки!$A:$C,видатки!$3:$4</definedName>
    <definedName name="_xlnm.Print_Titles" localSheetId="1">доходи!$B:$B,доходи!$9:$10</definedName>
    <definedName name="Z_1031D1E1_7C20_4B60_989B_5425778ED634_.wvu.PrintArea" localSheetId="2" hidden="1">видатки!#REF!</definedName>
    <definedName name="Z_1031D1E1_7C20_4B60_989B_5425778ED634_.wvu.PrintTitles" localSheetId="2" hidden="1">видатки!#REF!</definedName>
    <definedName name="Z_803CC1B6_D631_4D74_A1CC_6D12F2240A74_.wvu.PrintArea" localSheetId="2" hidden="1">видатки!#REF!</definedName>
    <definedName name="Z_803CC1B6_D631_4D74_A1CC_6D12F2240A74_.wvu.PrintTitles" localSheetId="2" hidden="1">видатки!#REF!,видатки!#REF!</definedName>
    <definedName name="Z_803CC1B6_D631_4D74_A1CC_6D12F2240A74_.wvu.Rows" localSheetId="2" hidden="1">видатки!#REF!</definedName>
    <definedName name="Z_A2B86A7C_C452_4D73_8F90_F1E55C6687E8_.wvu.PrintArea" localSheetId="2" hidden="1">видатки!#REF!</definedName>
    <definedName name="Z_A2B86A7C_C452_4D73_8F90_F1E55C6687E8_.wvu.PrintTitles" localSheetId="2" hidden="1">видатки!#REF!,видатки!#REF!</definedName>
    <definedName name="Z_A2B86A7C_C452_4D73_8F90_F1E55C6687E8_.wvu.Rows" localSheetId="2" hidden="1">видатки!#REF!,видатки!#REF!,видатки!#REF!,видатки!#REF!,видатки!#REF!,видатки!#REF!,видатки!#REF!,видатки!#REF!,видатки!#REF!</definedName>
    <definedName name="Z_B4250725_F61C_4D7E_8623_E4ED1C7B63DE_.wvu.PrintArea" localSheetId="2" hidden="1">видатки!#REF!</definedName>
    <definedName name="Z_B4250725_F61C_4D7E_8623_E4ED1C7B63DE_.wvu.PrintTitles" localSheetId="2" hidden="1">видатки!#REF!,видатки!#REF!</definedName>
    <definedName name="Z_B4250725_F61C_4D7E_8623_E4ED1C7B63DE_.wvu.Rows" localSheetId="2" hidden="1">видатки!#REF!</definedName>
    <definedName name="Z_EF4825E9_9049_446D_84F5_44A3566AA4B2_.wvu.PrintArea" localSheetId="2" hidden="1">видатки!#REF!</definedName>
    <definedName name="Z_EF4825E9_9049_446D_84F5_44A3566AA4B2_.wvu.PrintTitles" localSheetId="2" hidden="1">видатки!#REF!,видатки!#REF!</definedName>
    <definedName name="Z_EF4825E9_9049_446D_84F5_44A3566AA4B2_.wvu.Rows" localSheetId="2" hidden="1">видатки!#REF!,видатки!#REF!,видатки!#REF!,видатки!#REF!,видатки!#REF!,видатки!#REF!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1" i="57" l="1"/>
  <c r="E90" i="57"/>
  <c r="E89" i="57"/>
  <c r="E88" i="57"/>
  <c r="E87" i="57"/>
  <c r="E86" i="57"/>
  <c r="E85" i="57"/>
  <c r="E84" i="57"/>
  <c r="D82" i="57"/>
  <c r="F82" i="57"/>
  <c r="C82" i="57"/>
  <c r="E82" i="57" s="1"/>
  <c r="D81" i="57"/>
  <c r="D96" i="57" s="1"/>
  <c r="F81" i="57"/>
  <c r="C81" i="57"/>
  <c r="E81" i="57"/>
  <c r="C96" i="57"/>
  <c r="E80" i="57"/>
  <c r="E79" i="57"/>
  <c r="F78" i="57"/>
  <c r="E78" i="57"/>
  <c r="F77" i="57"/>
  <c r="E77" i="57"/>
  <c r="E76" i="57"/>
  <c r="F75" i="57"/>
  <c r="E75" i="57"/>
  <c r="E74" i="57"/>
  <c r="E73" i="57"/>
  <c r="E72" i="57"/>
  <c r="F71" i="57"/>
  <c r="E71" i="57"/>
  <c r="F70" i="57"/>
  <c r="E70" i="57"/>
  <c r="E65" i="57"/>
  <c r="E64" i="57"/>
  <c r="E63" i="57"/>
  <c r="E62" i="57"/>
  <c r="E61" i="57"/>
  <c r="E60" i="57"/>
  <c r="E59" i="57"/>
  <c r="C58" i="57"/>
  <c r="D58" i="57"/>
  <c r="E58" i="57"/>
  <c r="E57" i="57"/>
  <c r="E56" i="57"/>
  <c r="E55" i="57"/>
  <c r="E54" i="57"/>
  <c r="E53" i="57"/>
  <c r="E52" i="57"/>
  <c r="E51" i="57"/>
  <c r="E50" i="57"/>
  <c r="E49" i="57"/>
  <c r="E48" i="57"/>
  <c r="E47" i="57"/>
  <c r="E46" i="57"/>
  <c r="E45" i="57"/>
  <c r="E44" i="57"/>
  <c r="E43" i="57"/>
  <c r="E42" i="57"/>
  <c r="E41" i="57"/>
  <c r="E40" i="57"/>
  <c r="E39" i="57"/>
  <c r="E38" i="57"/>
  <c r="E37" i="57"/>
  <c r="E36" i="57"/>
  <c r="E35" i="57"/>
  <c r="E34" i="57"/>
  <c r="E33" i="57"/>
  <c r="E32" i="57"/>
  <c r="D31" i="57"/>
  <c r="D27" i="57"/>
  <c r="D66" i="57"/>
  <c r="D28" i="57"/>
  <c r="D26" i="57"/>
  <c r="F26" i="57" s="1"/>
  <c r="C31" i="57"/>
  <c r="E29" i="57"/>
  <c r="C28" i="57"/>
  <c r="E28" i="57" s="1"/>
  <c r="C26" i="57"/>
  <c r="E25" i="57"/>
  <c r="F24" i="57"/>
  <c r="E24" i="57"/>
  <c r="F23" i="57"/>
  <c r="E23" i="57"/>
  <c r="F22" i="57"/>
  <c r="E22" i="57"/>
  <c r="F21" i="57"/>
  <c r="E21" i="57"/>
  <c r="F20" i="57"/>
  <c r="E20" i="57"/>
  <c r="F19" i="57"/>
  <c r="E19" i="57"/>
  <c r="E18" i="57"/>
  <c r="F17" i="57"/>
  <c r="E17" i="57"/>
  <c r="E16" i="57"/>
  <c r="E15" i="57"/>
  <c r="E14" i="57"/>
  <c r="F13" i="57"/>
  <c r="E13" i="57"/>
  <c r="F12" i="57"/>
  <c r="E12" i="57"/>
  <c r="A2" i="35"/>
  <c r="D4" i="35" s="1"/>
  <c r="E5" i="35"/>
  <c r="F5" i="35"/>
  <c r="E6" i="35"/>
  <c r="F6" i="35"/>
  <c r="E7" i="35"/>
  <c r="F7" i="35"/>
  <c r="E8" i="35"/>
  <c r="F8" i="35"/>
  <c r="F9" i="35"/>
  <c r="E10" i="35"/>
  <c r="F10" i="35"/>
  <c r="F11" i="35"/>
  <c r="F12" i="35"/>
  <c r="E13" i="35"/>
  <c r="F13" i="35"/>
  <c r="E14" i="35"/>
  <c r="F14" i="35"/>
  <c r="E15" i="35"/>
  <c r="F15" i="35"/>
  <c r="F16" i="35"/>
  <c r="C17" i="35"/>
  <c r="C50" i="35" s="1"/>
  <c r="C49" i="35"/>
  <c r="E49" i="35" s="1"/>
  <c r="D17" i="35"/>
  <c r="D50" i="35" s="1"/>
  <c r="C18" i="35"/>
  <c r="D21" i="35"/>
  <c r="F21" i="35"/>
  <c r="D18" i="35"/>
  <c r="F18" i="35" s="1"/>
  <c r="D48" i="35"/>
  <c r="E21" i="35"/>
  <c r="E19" i="35"/>
  <c r="F19" i="35"/>
  <c r="E20" i="35"/>
  <c r="F20" i="35"/>
  <c r="F22" i="35"/>
  <c r="E23" i="35"/>
  <c r="F23" i="35"/>
  <c r="F24" i="35"/>
  <c r="C25" i="35"/>
  <c r="D25" i="35"/>
  <c r="F25" i="35" s="1"/>
  <c r="E26" i="35"/>
  <c r="F26" i="35"/>
  <c r="E27" i="35"/>
  <c r="F27" i="35"/>
  <c r="E28" i="35"/>
  <c r="F28" i="35"/>
  <c r="E29" i="35"/>
  <c r="F29" i="35"/>
  <c r="E30" i="35"/>
  <c r="F30" i="35"/>
  <c r="E31" i="35"/>
  <c r="F31" i="35"/>
  <c r="E32" i="35"/>
  <c r="F32" i="35"/>
  <c r="E33" i="35"/>
  <c r="F33" i="35"/>
  <c r="E34" i="35"/>
  <c r="F34" i="35"/>
  <c r="E35" i="35"/>
  <c r="F35" i="35"/>
  <c r="E36" i="35"/>
  <c r="F36" i="35"/>
  <c r="E37" i="35"/>
  <c r="F37" i="35"/>
  <c r="E38" i="35"/>
  <c r="F38" i="35"/>
  <c r="E39" i="35"/>
  <c r="F39" i="35"/>
  <c r="E40" i="35"/>
  <c r="F40" i="35"/>
  <c r="E41" i="35"/>
  <c r="F41" i="35"/>
  <c r="E42" i="35"/>
  <c r="F42" i="35"/>
  <c r="E43" i="35"/>
  <c r="F43" i="35"/>
  <c r="E44" i="35"/>
  <c r="F44" i="35"/>
  <c r="E45" i="35"/>
  <c r="F45" i="35"/>
  <c r="E46" i="35"/>
  <c r="F46" i="35"/>
  <c r="E47" i="35"/>
  <c r="F47" i="35"/>
  <c r="D49" i="35"/>
  <c r="F49" i="35" s="1"/>
  <c r="E54" i="35"/>
  <c r="F54" i="35"/>
  <c r="E55" i="35"/>
  <c r="F55" i="35"/>
  <c r="E56" i="35"/>
  <c r="F56" i="35"/>
  <c r="F57" i="35"/>
  <c r="F58" i="35"/>
  <c r="F59" i="35"/>
  <c r="E60" i="35"/>
  <c r="F60" i="35"/>
  <c r="F61" i="35"/>
  <c r="E62" i="35"/>
  <c r="F62" i="35"/>
  <c r="F63" i="35"/>
  <c r="C64" i="35"/>
  <c r="C65" i="35"/>
  <c r="C74" i="35" s="1"/>
  <c r="C76" i="35" s="1"/>
  <c r="D64" i="35"/>
  <c r="D74" i="35" s="1"/>
  <c r="D65" i="35"/>
  <c r="F65" i="35"/>
  <c r="F66" i="35"/>
  <c r="E67" i="35"/>
  <c r="F67" i="35"/>
  <c r="E68" i="35"/>
  <c r="F68" i="35"/>
  <c r="E69" i="35"/>
  <c r="F69" i="35"/>
  <c r="E70" i="35"/>
  <c r="F70" i="35"/>
  <c r="E71" i="35"/>
  <c r="F71" i="35"/>
  <c r="E72" i="35"/>
  <c r="F72" i="35"/>
  <c r="E73" i="35"/>
  <c r="F73" i="35"/>
  <c r="C75" i="35"/>
  <c r="E31" i="57"/>
  <c r="F17" i="35"/>
  <c r="C48" i="35"/>
  <c r="E48" i="35"/>
  <c r="F48" i="35"/>
  <c r="D76" i="35" l="1"/>
  <c r="F74" i="35"/>
  <c r="E74" i="35"/>
  <c r="E96" i="57"/>
  <c r="F96" i="57"/>
  <c r="F50" i="35"/>
  <c r="E50" i="35"/>
  <c r="D75" i="35"/>
  <c r="E26" i="57"/>
  <c r="E64" i="35"/>
  <c r="E17" i="35"/>
  <c r="E18" i="35"/>
  <c r="F64" i="35"/>
  <c r="C4" i="35"/>
  <c r="C27" i="57"/>
  <c r="E27" i="57" l="1"/>
  <c r="C66" i="57"/>
  <c r="E66" i="57" s="1"/>
  <c r="F75" i="35"/>
  <c r="E75" i="35"/>
  <c r="E76" i="35"/>
  <c r="F76" i="35"/>
</calcChain>
</file>

<file path=xl/sharedStrings.xml><?xml version="1.0" encoding="utf-8"?>
<sst xmlns="http://schemas.openxmlformats.org/spreadsheetml/2006/main" count="616" uniqueCount="288">
  <si>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</si>
  <si>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модернізацію та оновлення матеріально-технічної бази професійно-технічних навчальних закладів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</si>
  <si>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</si>
  <si>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</si>
  <si>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місцевого бюджету на створення та ремонт існуючих спортивних комплексів при загальноосвітніх навчальних закладах усіх ступенів за рахунок відповідної субвенції з державного бюджету</t>
  </si>
  <si>
    <t>Субвенції з місцевого бюджету іншим місцевим бюджетам на здійснення програм та заходів у галузі охорони здоров’я за рахунок субвенцій з державного бюджету</t>
  </si>
  <si>
    <t>Субвенція з місцевого бюджету на здійснення переданих видатків у сфері охорони здоров’я за рахунок коштів медичної субвенції</t>
  </si>
  <si>
    <t>Субвенція з місцевого бюджету за рахунок залишку коштів медичної субвенції, що утворився на початок бюджетного періоду</t>
  </si>
  <si>
    <t>Субвенція з місцевого бюджету на придбання витратних матеріалів для закладів охорони здоров'я та лікарських засобів для інгаляційної анестезії за рахунок відповідної субвенції з державного бюджету</t>
  </si>
  <si>
    <t>Субвенція з місцевого бюджету на придбання медикаментів та виробів медичного призначення для забезпечення швидкої медичної допомоги за рахунок відповідної субвенції з державного бюджету</t>
  </si>
  <si>
    <t>Субвенція з місцевого бюджету на придбання ангіографічного обладнання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</si>
  <si>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</si>
  <si>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реформування регіональних систем охорони здоров’я для здійснення заходів з виконання спільного з Міжнародним банком реконструкції та розвитку проекту "Поліпшення охорони здоров’я на службі у людей" за рахунок відповідної субвенції з державного бюджету</t>
  </si>
  <si>
    <t>Субвенція з місцевого бюджету на реалізацію заходів, спрямованих на розвиток системи охорони здоров'я у сільській місцевості за рахунок відповідної субвенції з державного бюджету</t>
  </si>
  <si>
    <t>Субвенція з місцевого бюджету на реалізацію заходів, спрямованих на розвиток системи охорони здоров'я у сільській місцевості, за рахунок залишку коштів відповідної субвенції з державного бюджету, що утворився на початок бюджетного періоду</t>
  </si>
  <si>
    <t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</si>
  <si>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</si>
  <si>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формування інфраструктури об’єднаних територіальних громад за рахунок відповідної субвенції з державного бюджету</t>
  </si>
  <si>
    <t>Субвенція з місцевого бюджету на реалізацію проектів в рамках Надзвичайної кредитної програми для відновлення України за рахунок відповідної субвенції з державного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</si>
  <si>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</si>
  <si>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Субвенція з місцевого бюджету на створення нових, будівельно-ремонтні роботи існуючих палаців спорту та завершення розпочатих у попередньому періоді робіт з будівництва/реконструкції палаців спорту за рахунок відповідної субвенції з державного бюджету</t>
  </si>
  <si>
    <t>Субвенція з місцевого бюджету на здійснення заходів щодо підтримки територій, що зазнали негативного впливу внаслідок збройного конфлікту на сході України,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</si>
  <si>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</si>
  <si>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</si>
  <si>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Субвенція з місцевого бюджету на будівництво нових, реконструкцію та капітальний ремонт існуючих спортивних п'ятдесятиметрових і двадцятип'ятиметрових басейнів за рахунок відповідної субвенції з державного бюджету</t>
  </si>
  <si>
    <t>Субвенції з місцевого бюджету іншим місцевим бюджетам на здійснення інших програм та заходів за рахунок субвенцій з державного бюджету</t>
  </si>
  <si>
    <t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населенню, бюджетним установам і організаціям та/або іншим підприємствам теплопостачання, централізованого питного водопостачання та водовідведення, які надають населенню такі послуги, та тарифами, що затверджувалися та/або погоджувалися органами державної влади чи місцевого самоврядування,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</si>
  <si>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t>
  </si>
  <si>
    <t>Субвенція з місцевого бюджету на проведення робіт, пов’язаних зі створенням і забезпеченням функціонування центрів надання адміністративних послуг, у тому числі послуг соціального характеру, в форматі "Прозорий офіс" за рахунок відповідної субвенції з державного бюджету</t>
  </si>
  <si>
    <t>Субвенція з місцевого бюджету на здійснення природоохоронних заходів на об'єктах комунальної власності за рахунок відповідної субвенції з державного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</si>
  <si>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</si>
  <si>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Субвенція з місцевого бюджету на виконання інвестиційних проектів</t>
  </si>
  <si>
    <t>Субвенція з місцевого бюджету на реалізацію проектів співробітництва між територіальними громадами</t>
  </si>
  <si>
    <t>УСЬОГО ВИДАТКІВ (ЗАГАЛЬНИЙ ФОНД):</t>
  </si>
  <si>
    <t>Кредитування</t>
  </si>
  <si>
    <t>900202 + Кредитування</t>
  </si>
  <si>
    <t>УСЬОГО ВИДАТКІВ З ТРАНСФЕРТАМИ, ЩО ПЕРЕДАЮТЬСЯ ДО МІСЦЕВИХ БЮДЖЕТІВ З КРЕДИТУВАННЯМ (ЗАГАЛЬНИЙ ФОНД):</t>
  </si>
  <si>
    <t>СПЕЦІАЛЬНИЙ ФОНД</t>
  </si>
  <si>
    <t>УСЬОГО ВИДАТКІВ БЕЗ УРАХУВАННЯ МІЖБЮДЖЕТНИХ ТРАНСФЕРТІВ (СПЕЦІАЛЬНИЙ ФОНД):</t>
  </si>
  <si>
    <t>УСЬОГО ВИДАТКІВ З ТРАНСФЕРТАМИ, ЩО ПЕРЕДАЮТЬСЯ ДО МІСЦЕВИХ БЮДЖЕТІВ (СПЕЦІАЛЬНИЙ ФОНД):</t>
  </si>
  <si>
    <t>УСЬОГО ВИДАТКІВ (СПЕЦІАЛЬНИЙ ФОНД):</t>
  </si>
  <si>
    <t>УСЬОГО ВИДАТКІВ З ТРАНСФЕРТАМИ, ЩО ПЕРЕДАЮТЬСЯ ДО МІСЦЕВИХ БЮДЖЕТІВ З КРЕДИТУВАННЯМ (СПЕЦІАЛЬНИЙ ФОНД):</t>
  </si>
  <si>
    <t>900203 + Кредитування</t>
  </si>
  <si>
    <t>УСЬОГО ВИДАТКІВ З КРЕДИТУВАННЯМ (СПЕЦІАЛЬНИЙ ФОНД):</t>
  </si>
  <si>
    <t xml:space="preserve">                                         2020 №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</si>
  <si>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</si>
  <si>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</si>
  <si>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місцевого бюджету на здійснення природоохоронних заходів</t>
  </si>
  <si>
    <t>Субвенція з місцевого бюджету на співфінансування інвестиційних проектів</t>
  </si>
  <si>
    <t>Інші субвенції з місцевого бюджету</t>
  </si>
  <si>
    <t xml:space="preserve"> </t>
  </si>
  <si>
    <t xml:space="preserve">%                                              виконання річного плану </t>
  </si>
  <si>
    <t>ЗАТВЕРДЖЕНО</t>
  </si>
  <si>
    <t xml:space="preserve">сесії обласної ради сьомого скликання </t>
  </si>
  <si>
    <t>Рішення пленарного засідання двадцять четвертої</t>
  </si>
  <si>
    <t>Субвенція з державного бюджету місцевим бюджетам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</si>
  <si>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 xml:space="preserve"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 </t>
  </si>
  <si>
    <t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t>
  </si>
  <si>
    <t>Субвенція з державного бюджету місцевим бюджетам на реалізацію заходів, спрямованих на розвиток системи охорони здоров'я у сільській місцевості</t>
  </si>
  <si>
    <t>Субвенція з державного бюджету місцевим бюджетам на придбання ангіографічного обладнання</t>
  </si>
  <si>
    <t>Субвенція з державного бюджету місцевим бюджетам на модернізацію та оновлення матеріально-технічної бази професійно-технічних навчальних закладів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</si>
  <si>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</si>
  <si>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 xml:space="preserve"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 </t>
  </si>
  <si>
    <t>Субвенція з державного бюджету місцевим бюджетам на виплату грошової компенсації за належні для отримання жилі приміщення для сімей загиблих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</si>
  <si>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які стали інвалідами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</si>
  <si>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державного бюджету місцевим бюджетам на проведення виборів депутатів місцевих рад та сільських, селищних, міських голів 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</si>
  <si>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</si>
  <si>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Субвенції з місцевих бюджетів іншим місцевим бюджетам</t>
  </si>
  <si>
    <t xml:space="preserve">Збір за забруднення навколишнього природного середовища  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</si>
  <si>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</si>
  <si>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Код бюджетної класифікації</t>
  </si>
  <si>
    <t>Найменування</t>
  </si>
  <si>
    <t>Аналіз виконання обласного бюджету</t>
  </si>
  <si>
    <t>Плата за землю</t>
  </si>
  <si>
    <t>Плата за видачу ліцензій та сертифікатів</t>
  </si>
  <si>
    <t>Плата за державну реєстрацію, крім плати за державну реєстрацію суб"єктів підприємницької діяльності</t>
  </si>
  <si>
    <t>Надходження до бюджету сум відсотків банків за користування тимчасово вільними  коштами</t>
  </si>
  <si>
    <t>Інші надходження</t>
  </si>
  <si>
    <t>по звіту</t>
  </si>
  <si>
    <t>Код</t>
  </si>
  <si>
    <t>Податок з доходів фізичних осіб</t>
  </si>
  <si>
    <t>Податок на прибуток підприємств,що належать до комунальної власності</t>
  </si>
  <si>
    <t>Плата за ліцензії на право роздрібної торгівлі алкогольними напоями та тютюноновими виробами</t>
  </si>
  <si>
    <t>Частина прибутку госп.організацій</t>
  </si>
  <si>
    <t>Плата за оренду майна, що знаходиться в комунальній власності</t>
  </si>
  <si>
    <t>Дотації</t>
  </si>
  <si>
    <t>Додаткова дотація з державного бюджету місцевим бюджетам</t>
  </si>
  <si>
    <t>Додаткова дотація на підв.стипендії</t>
  </si>
  <si>
    <t xml:space="preserve">Субвенції </t>
  </si>
  <si>
    <t>Всього доходів загального фонду з трансфертами</t>
  </si>
  <si>
    <t>2 кошик</t>
  </si>
  <si>
    <t xml:space="preserve">       Спеціальний фонд</t>
  </si>
  <si>
    <t>Податок з  власників транспортних засобів та інших самохідних машин</t>
  </si>
  <si>
    <t>Субвенція з державного бюджету місцевим бюджетам на придбання шкільних автобусів для перевезення дітей, що проживають у сільській місцевості</t>
  </si>
  <si>
    <t>Грошові стягнення за шкоду, заподіяну поруш.законодавства</t>
  </si>
  <si>
    <t>Плата за утримання дітей у школах -інтернатах</t>
  </si>
  <si>
    <t>30% надходжень від збору за проведення гастрольних заходів</t>
  </si>
  <si>
    <t xml:space="preserve">Власні надходження бюджетних установ і організацій </t>
  </si>
  <si>
    <t>1 кошик</t>
  </si>
  <si>
    <t>тис.грн.</t>
  </si>
  <si>
    <t>Плата за  придбання торгових патентів пунктами продажу нафтопродуктів (автозаправними станціями, заправними пунктами)</t>
  </si>
  <si>
    <t>Надходження коштів від відш.втрат с/г і л/г виробництва</t>
  </si>
  <si>
    <t>Надходження від відчуження майна, що знаходиться в комунальній власності</t>
  </si>
  <si>
    <t>Субвенція на будівництво, реконстр., ремонт автодоріг</t>
  </si>
  <si>
    <t>Субвенція з державного бюджету обласному бюджету Полтавської області на проведення заходів з підготовки та відзначення 200-річчя від дня народження М.В. Гоголя</t>
  </si>
  <si>
    <t>Субвенція з державного бюджету місцевим бюджетам на здійснення заходів по передачі житлового фонду та об'єктів соціально-культурної сфери Міністерства оборони України у комунальну власність</t>
  </si>
  <si>
    <t>Додаткова дотація з державного бюджету місцевим бюджетам на забезпечення лікування хворих на цукровий діабет</t>
  </si>
  <si>
    <t>Суб.на облаштування закладів</t>
  </si>
  <si>
    <t>Цільові фонди, утворені органами місцевого самоврядування та місцевими органами виконавчої влади</t>
  </si>
  <si>
    <t>Субвенція з державного бюджету місцевим бюджетам на фінансування заходів із запобігання поширенню та лікування грипу типу A/H1N1/04/09 і гострих респіраторних захворювань</t>
  </si>
  <si>
    <t>Суб.на виконання інвестец.проект.</t>
  </si>
  <si>
    <t>Суб.на придбання витр.матеріалів</t>
  </si>
  <si>
    <t>Суб. на проведення виборів</t>
  </si>
  <si>
    <t>Суб.для забесп. обладнанням навч.</t>
  </si>
  <si>
    <t xml:space="preserve"> Субвенція з державного бюджету обласному бюджету Полтавської області на проведення комплексу робіт із створення пам'ятників Івану Мазепі та Карлу XII, ремонту та реставрації історико-культурного заповідника "Поле Полтавської битви"</t>
  </si>
  <si>
    <t xml:space="preserve">Всього доходів з трансфертами </t>
  </si>
  <si>
    <t>Суб.на заходи з енергозбер.</t>
  </si>
  <si>
    <t>Суб.на придбання шк.автобусів</t>
  </si>
  <si>
    <t>Суб.на оснащення сільськіх амбул.</t>
  </si>
  <si>
    <t>Субвенція з державного бюджету місцевим бюджетам на будівництво і придбання житла військовослужбовцям та особам рядового і начальницького складу, звільненим у запас або відставку за станом здоров`я, віком, вислугою років та у зв`язку із скороченням</t>
  </si>
  <si>
    <t>Суб.на комп.таінф.загальноосв.закл.</t>
  </si>
  <si>
    <t>Суб.на соц.-ек.розвиток</t>
  </si>
  <si>
    <t xml:space="preserve"> Субвенція з державного бюджету місцевим бюджетам на фінансування у 2008 році Програм - переможців Всеукраїнського конкурсу проектів та програм розвитку місцевого самоврядування 2007 року </t>
  </si>
  <si>
    <t>Суб.на надання послуг споживачам наркотиків</t>
  </si>
  <si>
    <t>Суб.на забесп. загальноосв. навч. закладів</t>
  </si>
  <si>
    <t>Субвенція на утримання об'єктів спільного користування</t>
  </si>
  <si>
    <t>Разом по спецфонду з трансфертами</t>
  </si>
  <si>
    <r>
      <t>Збір за забруднення навколишнього природного середовища</t>
    </r>
    <r>
      <rPr>
        <sz val="10"/>
        <rFont val="Arial Cyr"/>
        <charset val="204"/>
      </rPr>
      <t> </t>
    </r>
  </si>
  <si>
    <t>Разом по спецфонду</t>
  </si>
  <si>
    <t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невідповідн</t>
  </si>
  <si>
    <t>Кошти, одержані із загального фонду бюджету до бюджету розвитку (спеціального фонду) </t>
  </si>
  <si>
    <t xml:space="preserve">Всього доходів (загальний+спецфонд) </t>
  </si>
  <si>
    <t>Відсотки за користування довгостроковим кредитом, що надається молодим сім'ям та одиноким молодим громадянам на будівництво та придбання житла</t>
  </si>
  <si>
    <t xml:space="preserve">      Загальний фонд</t>
  </si>
  <si>
    <t>% виконання  плану</t>
  </si>
  <si>
    <t>відхилення 
від  плану</t>
  </si>
  <si>
    <t>Надходження коштів від Державного фонду дорогоцінних металів і дорогоцінного каміння</t>
  </si>
  <si>
    <t>Разом (загальний фонд)</t>
  </si>
  <si>
    <t>Дотації вирівнювання, що одержуються з державного бюджету </t>
  </si>
  <si>
    <t>Додаткова дотація з державного бюджету на вирівнювання фінансової забезпеченості місцевих бюджетів</t>
  </si>
  <si>
    <t>Додаткова дотація з державного бюджету на забезпечення видатків на оплату праці працівників бюдж.установ у звязку із підвищенням розміру мін.зар.плати, виплату стипендії і допомоги учням та студентам навчальних закладів</t>
  </si>
  <si>
    <t>Субвенція з державного бюджету місцевим бюджетам на здійснення виплат, визначених Законом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</t>
  </si>
  <si>
    <t>на будівн.протитуберк.диспансеру</t>
  </si>
  <si>
    <t>Субвенція з державного бюджету місцевим бюджетам на фінансування ремонту приміщень управлінь праці та соціального захисту виконавчих органів міських, міст республіканського в Автономній Республіці Крим і обласного значення, районних у містах Києві і Севас</t>
  </si>
  <si>
    <t xml:space="preserve">% виконання  до річного плану </t>
  </si>
  <si>
    <t>Доходи загального фонду</t>
  </si>
  <si>
    <t xml:space="preserve">Податок на прибуток підприємств </t>
  </si>
  <si>
    <t xml:space="preserve">Плата за використання інших природних ресурсів  </t>
  </si>
  <si>
    <t>Екологічний податок</t>
  </si>
  <si>
    <t>Плата за розміщення тимчасово вільних коштів місцевих бюджетів</t>
  </si>
  <si>
    <t>Плата за надання адміністративних послуг</t>
  </si>
  <si>
    <t>Орендна плата за водні об'їкти (їх частини), що надаються в користування на умовах оренди, районними, Київською та Севастопольською міськими державними адміністраціями, місцевими радами</t>
  </si>
  <si>
    <t>Усього доходів загального фонду без урахування міжбюджетних трансфертів</t>
  </si>
  <si>
    <t>Офіційні трансферти</t>
  </si>
  <si>
    <t>41030600</t>
  </si>
  <si>
    <t>41030800</t>
  </si>
  <si>
    <t>41030900</t>
  </si>
  <si>
    <t>Субвенція з державного бюджету  місцевим бюджетам на надання пільг з послуг зв'язку та інших передбачених законодавством пільг, в тому числі компенсації втрати частини доходів у зв'язку з відміною податку з власників транспортних засобів та відповідним зб</t>
  </si>
  <si>
    <t>41031000</t>
  </si>
  <si>
    <t>41032600</t>
  </si>
  <si>
    <t>41033500</t>
  </si>
  <si>
    <t>41033700</t>
  </si>
  <si>
    <t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t>
  </si>
  <si>
    <t>41033900</t>
  </si>
  <si>
    <t>Освітня субвенція з державного бюджету місцевим бюджетам</t>
  </si>
  <si>
    <t>41034200</t>
  </si>
  <si>
    <t>Медична субвенція з державного бюджету місцевим бюджетам</t>
  </si>
  <si>
    <t>41035800</t>
  </si>
  <si>
    <t>41036100</t>
  </si>
  <si>
    <t>41037000</t>
  </si>
  <si>
    <t>Усього доходів загального фонду з урахуванням міжбюджетних трансфертів</t>
  </si>
  <si>
    <t>Доходи спеціального фонду</t>
  </si>
  <si>
    <t>Податок з  власників транспортних засобів та інших самохідних машин і механізмів</t>
  </si>
  <si>
    <t xml:space="preserve">Збір за першу реєстрацію транспортного засобу </t>
  </si>
  <si>
    <t xml:space="preserve">Надходження коштів від відшкодування втрат сільськогосподарського і лісогосподарського виробництва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</si>
  <si>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</si>
  <si>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</si>
  <si>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 xml:space="preserve">Власні надходження бюджетних установ </t>
  </si>
  <si>
    <t>Усього доходів спеціального фонду без урахування міжбюджетних трансфертів</t>
  </si>
  <si>
    <t>41034900</t>
  </si>
  <si>
    <t>Субвенція з державного бюджету місцевим бюджетам на реформування регіональних систем охорони здоров'я для здійснення  заходів з виконання спільного з Міжнародним банком реконструкції та розвитку проекту &lt;Поліпшення охорони здоров'я на службў у людей&gt;</t>
  </si>
  <si>
    <t>Усього доходів спеціального фонду з урахуванням міжбюджетних трансфертів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</si>
  <si>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</si>
  <si>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</si>
  <si>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</si>
  <si>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>Надходження для фінансового забезпечення заходів, визначених пунктом 33 розділу VI "Прикінцеві та перехідні положення" Бюджетного кодексу України</t>
  </si>
  <si>
    <t>Стабілізаційна дотація</t>
  </si>
  <si>
    <t xml:space="preserve">Субвенція з державного бюджету місцевим бюджетам на здійснення заходів щодо соціально-економічного розвитку окремих територій </t>
  </si>
  <si>
    <t>Найменування видатків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</si>
  <si>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</si>
  <si>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</si>
  <si>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кінець 2017 року</t>
  </si>
  <si>
    <t xml:space="preserve">Звіт про виконання обласного бюджету за 2019 рік          </t>
  </si>
  <si>
    <t>Податок та збір на доходи фізичних осіб</t>
  </si>
  <si>
    <t xml:space="preserve">Рентна плата за спеціальне використання лісових ресурсів </t>
  </si>
  <si>
    <t xml:space="preserve">Рентна плата за спеціальне використання води </t>
  </si>
  <si>
    <t xml:space="preserve">Рентна плата за користування надрами 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</si>
  <si>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</si>
  <si>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</si>
  <si>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>Субвенція з державного бюджету місцевим бюджетам на реалізацію заходів, спрямованих на підвищення якості освіти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</si>
  <si>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</si>
  <si>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відходів) та вивезення рідких нечистот, внесків за встановлення,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договорамиприбудинкових територій), управління багатоквартирним будинком, вивезення побутового сміття та рідких нечистот</t>
  </si>
  <si>
    <t>Субвенція з державного бюджету місцевим бюджетам на будівництво мультифункціональних майданчиків для занять ігровими видами спорту</t>
  </si>
  <si>
    <t>Субвенція з державного бюджету місцевим бюджетам на створення оперативно-диспетчерських служб, на реалізацію пілотного проекту щодо розвитку системи екстреної медичної допомоги у Вінницькій, Донецькій, Одеській, Полтавській, Тернопільській областях та м. Києві,</t>
  </si>
  <si>
    <t>Субвенція з місцевого бюджету на підтримку розвитку об'єднаних територіальних громад за рахунок відповідної субвенції з державного бюджету</t>
  </si>
  <si>
    <t>Затверджено розписом на звітний рік з урахуванням змін</t>
  </si>
  <si>
    <t>Виконано                                    за  2019 рік</t>
  </si>
  <si>
    <t xml:space="preserve">% виконання до річного плану </t>
  </si>
  <si>
    <t>Кошти від відчуження майна, що перебуває в комунальній власності 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</si>
  <si>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</si>
  <si>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Затверджено розписом               на 2019 рік з урахуванням змін</t>
  </si>
  <si>
    <t xml:space="preserve">Виконано за 2019 рік                       </t>
  </si>
  <si>
    <t>тис. грн.</t>
  </si>
  <si>
    <t>Код типової програмної класифікації видатків та кредитування</t>
  </si>
  <si>
    <t>ЗАГАЛЬНИЙ ФОНД</t>
  </si>
  <si>
    <t>0100</t>
  </si>
  <si>
    <t>Державне управління</t>
  </si>
  <si>
    <t>Освіта</t>
  </si>
  <si>
    <t>Охорона здоров’я</t>
  </si>
  <si>
    <t>Соціальний захист та соціальне забезпечення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</si>
  <si>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відходів) та вивезення рідких нечистот, внесків за встановлення,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</t>
  </si>
  <si>
    <t/>
  </si>
  <si>
    <t>Надання пільг та субсидій населенню на придбання твердого та рідкого пічного побутового палива і скрапленого газу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</si>
  <si>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</si>
  <si>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допомоги сім'ям з дітьми, малозабезпеченим сім’ям, тимчасової допомоги дітям</t>
  </si>
  <si>
    <t>Пільгове медичне обслуговування осіб, які постраждали внаслідок Чорнобильської катастрофи</t>
  </si>
  <si>
    <t>Оздоровлення громадян, які постраждали внаслідок Чорнобильської катастрофи</t>
  </si>
  <si>
    <t>Виплата компенсації реабілітованим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</si>
  <si>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віку, допомоги на дітей, які виховуються у багатодітних сім'ях</t>
  </si>
  <si>
    <t>Видатки на поховання учасників бойових дій та осіб з інвалідністю внаслідок війни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</si>
  <si>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</si>
  <si>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Заклади і заходи з питань дітей та їх соціального захисту</t>
  </si>
  <si>
    <t>Здійснення соціальної роботи з вразливими категоріями населення</t>
  </si>
  <si>
    <t>Реалізація державної політики у молодіжній сфері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</si>
  <si>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</si>
  <si>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Розселення та облаштування депортованих кримських татар та осіб інших національностей, депортованих з України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</si>
  <si>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</si>
  <si>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Забезпечення реалізації окремих програм для осіб з інвалідністю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</si>
  <si>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</si>
  <si>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Соціальний захист ветеранів війни та праці</t>
  </si>
  <si>
    <t>Забезпечення обробки інформації з нарахування та виплати допомог і компенсацій</t>
  </si>
  <si>
    <t>Організація та проведення громадських робіт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</si>
  <si>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</si>
  <si>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оплата послуг із здійснення патронату над дитиною та виплата соціальної допомоги на утримання дитини в сім'ї патронатного вихователя, підтримка малих групових будинків</t>
  </si>
  <si>
    <t>Інші заклади та заходи</t>
  </si>
  <si>
    <t>Культура i мистецтво</t>
  </si>
  <si>
    <t>Фiзична культура i спорт</t>
  </si>
  <si>
    <t>Житлово-комунальне господарство</t>
  </si>
  <si>
    <t>Економічна діяльність</t>
  </si>
  <si>
    <t>Сільське, лісове, рибне господарство та мисливство</t>
  </si>
  <si>
    <t>Газове господарство</t>
  </si>
  <si>
    <t>Будівництво та регіональний розвиток</t>
  </si>
  <si>
    <t>Транспорт та транспортна інфраструктура, дорожнє господарство</t>
  </si>
  <si>
    <t>Зв'язок, телекомунікації та інформатика</t>
  </si>
  <si>
    <t>Інші програми та заходи, пов'язані з економічною діяльністю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</si>
  <si>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</si>
  <si>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Інша діяльність</t>
  </si>
  <si>
    <t>Захист населення і територій від надзвичайних ситуацій техногенного та природного характеру</t>
  </si>
  <si>
    <t>Громадський порядок та безпека</t>
  </si>
  <si>
    <t>Охорона навколишнього природного середовища</t>
  </si>
  <si>
    <t>Засоби масової інформації</t>
  </si>
  <si>
    <t>Обслуговування місцевого боргу</t>
  </si>
  <si>
    <t>Резервний фонд</t>
  </si>
  <si>
    <t>УСЬОГО ВИДАТКІВ БЕЗ УРАХУВАННЯ МІЖБЮДЖЕТНИХ ТРАНСФЕРТІВ (ЗАГАЛЬНИЙ ФОНД):</t>
  </si>
  <si>
    <t>Реверсна дотація</t>
  </si>
  <si>
    <t>Субвенція з місцевого бюджету державному бюджету на виконання програм соціально-економічного розвитку регіонів</t>
  </si>
  <si>
    <t>УСЬОГО ВИДАТКІВ З ТРАНСФЕРТАМИ, ЩО ПЕРЕДАЮТЬСЯ ДО МІСЦЕВИХ БЮДЖЕТІВ (ЗАГАЛЬНИЙ ФОНД):</t>
  </si>
  <si>
    <t>Нерозподілені трансферти з державного бюджету</t>
  </si>
  <si>
    <t>Міжбюджетні трансферти</t>
  </si>
  <si>
    <t>Дотації з місцевого бюджету іншим бюджетам</t>
  </si>
  <si>
    <t>Дотація з місцевого бюджету за рахунок стабілізаційної дотації з державного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</si>
  <si>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</si>
  <si>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Дотація з місцевого бюджету на компенсацію втрат доходів місцевих бюджетів внаслідок наданих державою податкових пільг зі сплати земельного податку суб'єктам космічної діяльності та літакобудування за рахунок відповідної додаткової дотації з державного бюджету</t>
  </si>
  <si>
    <t>Інші дотації з місцевого бюджету</t>
  </si>
  <si>
    <t>Субвенції з місцевого бюджету іншим місцевим бюджетам на здійснення програм соціального захисту за рахунок субвенцій з державного бюджету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</si>
  <si>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відходів) та вивезення рідких нечистот, внесків за встановлення,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</si>
  <si>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</si>
  <si>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 за рахунок відповідної субвенції з державного бюджету</t>
  </si>
  <si>
    <t>Субвенції з місцевих бюджетів іншим місцевим бюджетам на виплату грошової компенсації за належні для отримання жилі приміщення для окремих категорій населення за рахунок відповідних субвенцій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</si>
  <si>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 абзацами 5 - 8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</si>
  <si>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 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пунктів 11 - 14частини другої статті 7 або учасниками бойових дій відповідно до пунктів 19 - 20 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</si>
  <si>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</si>
  <si>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у абзаці чотирнадцятому 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 пунктом 10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</si>
  <si>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вихователя, підтримку малих групових будинків за рахунок відповідної субвенції з державного бюджету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</si>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</sst>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93" formatCode="_-* #,##0.00_р_._-;\-* #,##0.00_р_._-;_-* &quot;-&quot;??_р_._-;_-@_-"/>
    <numFmt numFmtId="194" formatCode="0.0"/>
    <numFmt numFmtId="195" formatCode="#,##0.0"/>
    <numFmt numFmtId="196" formatCode="#,##0.0_ ;[Red]\-#,##0.0\ "/>
    <numFmt numFmtId="197" formatCode="#,##0_ ;[Red]\-#,##0\ "/>
    <numFmt numFmtId="198" formatCode="0_ ;[Red]\-0\ "/>
  </numFmts>
  <fonts count="35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</font>
    <font>
      <i/>
      <sz val="14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8"/>
      <name val="Arial Cyr"/>
      <family val="2"/>
      <charset val="204"/>
    </font>
    <font>
      <b/>
      <sz val="14"/>
      <name val="Times New Roman"/>
      <family val="1"/>
    </font>
    <font>
      <b/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4"/>
      <name val="Arial CYR"/>
      <family val="2"/>
      <charset val="204"/>
    </font>
    <font>
      <b/>
      <sz val="14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0"/>
      <name val="Helv"/>
      <charset val="204"/>
    </font>
    <font>
      <sz val="14"/>
      <name val="Helv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Times New Roman"/>
      <charset val="204"/>
    </font>
    <font>
      <sz val="12"/>
      <color indexed="10"/>
      <name val="Times New Roman"/>
      <family val="1"/>
      <charset val="204"/>
    </font>
    <font>
      <sz val="14"/>
      <color indexed="9"/>
      <name val="Times New Roman Cyr"/>
      <family val="1"/>
      <charset val="204"/>
    </font>
    <font>
      <b/>
      <sz val="14"/>
      <color indexed="10"/>
      <name val="Times New Roman Cyr"/>
      <family val="1"/>
      <charset val="204"/>
    </font>
    <font>
      <sz val="14"/>
      <color indexed="10"/>
      <name val="Helv"/>
      <charset val="204"/>
    </font>
    <font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6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4" fillId="0" borderId="0"/>
    <xf numFmtId="0" fontId="24" fillId="0" borderId="0"/>
    <xf numFmtId="0" fontId="1" fillId="0" borderId="0"/>
    <xf numFmtId="0" fontId="1" fillId="0" borderId="0"/>
    <xf numFmtId="0" fontId="28" fillId="0" borderId="0"/>
    <xf numFmtId="0" fontId="24" fillId="0" borderId="0"/>
    <xf numFmtId="193" fontId="1" fillId="0" borderId="0" applyFont="0" applyFill="0" applyBorder="0" applyAlignment="0" applyProtection="0"/>
  </cellStyleXfs>
  <cellXfs count="239">
    <xf numFmtId="0" fontId="0" fillId="0" borderId="0" xfId="0"/>
    <xf numFmtId="0" fontId="8" fillId="0" borderId="0" xfId="0" applyFont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94" fontId="8" fillId="0" borderId="0" xfId="0" applyNumberFormat="1" applyFont="1" applyBorder="1" applyAlignment="1">
      <alignment horizontal="left" vertical="center" wrapText="1"/>
    </xf>
    <xf numFmtId="194" fontId="6" fillId="0" borderId="0" xfId="0" applyNumberFormat="1" applyFont="1" applyBorder="1" applyAlignment="1">
      <alignment horizontal="left" vertical="center" wrapText="1"/>
    </xf>
    <xf numFmtId="194" fontId="3" fillId="0" borderId="0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0" xfId="0" applyFont="1" applyBorder="1"/>
    <xf numFmtId="0" fontId="6" fillId="11" borderId="2" xfId="0" applyFont="1" applyFill="1" applyBorder="1" applyAlignment="1">
      <alignment horizontal="left" vertical="center" wrapText="1"/>
    </xf>
    <xf numFmtId="0" fontId="6" fillId="11" borderId="3" xfId="0" applyFont="1" applyFill="1" applyBorder="1" applyAlignment="1">
      <alignment horizontal="left" vertical="center" wrapText="1"/>
    </xf>
    <xf numFmtId="0" fontId="6" fillId="11" borderId="4" xfId="0" applyFont="1" applyFill="1" applyBorder="1" applyAlignment="1">
      <alignment horizontal="left" vertical="center" wrapText="1"/>
    </xf>
    <xf numFmtId="195" fontId="6" fillId="11" borderId="3" xfId="0" applyNumberFormat="1" applyFont="1" applyFill="1" applyBorder="1" applyAlignment="1">
      <alignment horizontal="right" vertical="center" wrapText="1"/>
    </xf>
    <xf numFmtId="195" fontId="12" fillId="11" borderId="3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95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6" fillId="11" borderId="3" xfId="0" applyFont="1" applyFill="1" applyBorder="1" applyAlignment="1">
      <alignment horizontal="center" vertical="center" wrapText="1"/>
    </xf>
    <xf numFmtId="195" fontId="6" fillId="0" borderId="3" xfId="0" applyNumberFormat="1" applyFont="1" applyBorder="1" applyAlignment="1">
      <alignment horizontal="right" vertical="center" wrapText="1"/>
    </xf>
    <xf numFmtId="0" fontId="6" fillId="11" borderId="2" xfId="0" applyFont="1" applyFill="1" applyBorder="1" applyAlignment="1">
      <alignment horizontal="center" vertical="center" wrapText="1"/>
    </xf>
    <xf numFmtId="195" fontId="6" fillId="0" borderId="2" xfId="0" applyNumberFormat="1" applyFont="1" applyBorder="1" applyAlignment="1">
      <alignment horizontal="right" vertical="center" wrapText="1"/>
    </xf>
    <xf numFmtId="0" fontId="6" fillId="11" borderId="4" xfId="0" applyFont="1" applyFill="1" applyBorder="1" applyAlignment="1">
      <alignment horizontal="center" vertical="center" wrapText="1"/>
    </xf>
    <xf numFmtId="195" fontId="6" fillId="0" borderId="4" xfId="0" applyNumberFormat="1" applyFont="1" applyBorder="1" applyAlignment="1">
      <alignment horizontal="right" vertical="center" wrapText="1"/>
    </xf>
    <xf numFmtId="0" fontId="6" fillId="11" borderId="6" xfId="0" applyFont="1" applyFill="1" applyBorder="1" applyAlignment="1">
      <alignment horizontal="left" vertical="center" wrapText="1"/>
    </xf>
    <xf numFmtId="0" fontId="6" fillId="11" borderId="7" xfId="0" applyFont="1" applyFill="1" applyBorder="1" applyAlignment="1">
      <alignment horizontal="center" vertical="center" wrapText="1"/>
    </xf>
    <xf numFmtId="195" fontId="12" fillId="11" borderId="7" xfId="0" applyNumberFormat="1" applyFont="1" applyFill="1" applyBorder="1" applyAlignment="1">
      <alignment horizontal="right" vertical="center" wrapText="1"/>
    </xf>
    <xf numFmtId="195" fontId="6" fillId="11" borderId="7" xfId="0" applyNumberFormat="1" applyFont="1" applyFill="1" applyBorder="1" applyAlignment="1">
      <alignment horizontal="right" vertical="center" wrapText="1"/>
    </xf>
    <xf numFmtId="195" fontId="6" fillId="0" borderId="8" xfId="0" applyNumberFormat="1" applyFont="1" applyBorder="1" applyAlignment="1">
      <alignment horizontal="right" vertical="center" wrapText="1"/>
    </xf>
    <xf numFmtId="0" fontId="15" fillId="11" borderId="1" xfId="0" applyFont="1" applyFill="1" applyBorder="1" applyAlignment="1">
      <alignment horizontal="left" vertical="center" wrapText="1"/>
    </xf>
    <xf numFmtId="195" fontId="3" fillId="0" borderId="1" xfId="0" applyNumberFormat="1" applyFont="1" applyBorder="1" applyAlignment="1">
      <alignment horizontal="right" vertical="center" wrapText="1"/>
    </xf>
    <xf numFmtId="0" fontId="15" fillId="11" borderId="3" xfId="0" applyFont="1" applyFill="1" applyBorder="1" applyAlignment="1">
      <alignment horizontal="left" vertical="center" wrapText="1"/>
    </xf>
    <xf numFmtId="0" fontId="3" fillId="11" borderId="3" xfId="0" applyFont="1" applyFill="1" applyBorder="1" applyAlignment="1">
      <alignment horizontal="center" vertical="center" wrapText="1"/>
    </xf>
    <xf numFmtId="195" fontId="3" fillId="0" borderId="3" xfId="0" applyNumberFormat="1" applyFont="1" applyFill="1" applyBorder="1" applyAlignment="1">
      <alignment horizontal="right" vertical="center" wrapText="1"/>
    </xf>
    <xf numFmtId="195" fontId="3" fillId="0" borderId="3" xfId="0" applyNumberFormat="1" applyFont="1" applyBorder="1" applyAlignment="1">
      <alignment horizontal="right" vertical="center" wrapText="1"/>
    </xf>
    <xf numFmtId="195" fontId="11" fillId="0" borderId="3" xfId="0" applyNumberFormat="1" applyFont="1" applyBorder="1" applyAlignment="1">
      <alignment horizontal="right" vertical="center" wrapText="1"/>
    </xf>
    <xf numFmtId="195" fontId="6" fillId="0" borderId="0" xfId="0" applyNumberFormat="1" applyFont="1" applyAlignment="1">
      <alignment horizontal="left" vertical="center" wrapText="1"/>
    </xf>
    <xf numFmtId="195" fontId="6" fillId="0" borderId="2" xfId="0" applyNumberFormat="1" applyFont="1" applyFill="1" applyBorder="1" applyAlignment="1">
      <alignment horizontal="right" vertical="center" wrapText="1"/>
    </xf>
    <xf numFmtId="195" fontId="12" fillId="12" borderId="2" xfId="0" applyNumberFormat="1" applyFont="1" applyFill="1" applyBorder="1" applyAlignment="1">
      <alignment horizontal="right" vertical="center" wrapText="1"/>
    </xf>
    <xf numFmtId="195" fontId="12" fillId="0" borderId="2" xfId="0" applyNumberFormat="1" applyFont="1" applyBorder="1" applyAlignment="1">
      <alignment horizontal="right" vertical="center" wrapText="1"/>
    </xf>
    <xf numFmtId="0" fontId="3" fillId="11" borderId="2" xfId="0" applyFont="1" applyFill="1" applyBorder="1" applyAlignment="1">
      <alignment horizontal="center" vertical="center" wrapText="1"/>
    </xf>
    <xf numFmtId="195" fontId="3" fillId="0" borderId="2" xfId="0" applyNumberFormat="1" applyFont="1" applyFill="1" applyBorder="1" applyAlignment="1">
      <alignment horizontal="right" vertical="center" wrapText="1"/>
    </xf>
    <xf numFmtId="195" fontId="11" fillId="12" borderId="2" xfId="0" applyNumberFormat="1" applyFont="1" applyFill="1" applyBorder="1" applyAlignment="1">
      <alignment horizontal="right" vertical="center" wrapText="1"/>
    </xf>
    <xf numFmtId="195" fontId="6" fillId="0" borderId="4" xfId="0" applyNumberFormat="1" applyFont="1" applyFill="1" applyBorder="1" applyAlignment="1">
      <alignment horizontal="right" vertical="center" wrapText="1"/>
    </xf>
    <xf numFmtId="0" fontId="15" fillId="11" borderId="2" xfId="0" applyFont="1" applyFill="1" applyBorder="1" applyAlignment="1">
      <alignment horizontal="left" vertical="center" wrapText="1"/>
    </xf>
    <xf numFmtId="195" fontId="6" fillId="11" borderId="2" xfId="0" applyNumberFormat="1" applyFont="1" applyFill="1" applyBorder="1" applyAlignment="1">
      <alignment horizontal="right" vertical="center" wrapText="1"/>
    </xf>
    <xf numFmtId="0" fontId="15" fillId="11" borderId="4" xfId="0" applyFont="1" applyFill="1" applyBorder="1" applyAlignment="1">
      <alignment horizontal="left" vertical="center" wrapText="1"/>
    </xf>
    <xf numFmtId="0" fontId="3" fillId="11" borderId="4" xfId="0" applyFont="1" applyFill="1" applyBorder="1" applyAlignment="1">
      <alignment horizontal="center" vertical="center" wrapText="1"/>
    </xf>
    <xf numFmtId="195" fontId="6" fillId="11" borderId="4" xfId="0" applyNumberFormat="1" applyFont="1" applyFill="1" applyBorder="1" applyAlignment="1">
      <alignment horizontal="right" vertical="center" wrapText="1"/>
    </xf>
    <xf numFmtId="195" fontId="3" fillId="0" borderId="4" xfId="0" applyNumberFormat="1" applyFont="1" applyBorder="1" applyAlignment="1">
      <alignment horizontal="right" vertical="center" wrapText="1"/>
    </xf>
    <xf numFmtId="195" fontId="6" fillId="0" borderId="3" xfId="0" applyNumberFormat="1" applyFont="1" applyFill="1" applyBorder="1" applyAlignment="1">
      <alignment horizontal="right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194" fontId="3" fillId="0" borderId="3" xfId="0" applyNumberFormat="1" applyFont="1" applyFill="1" applyBorder="1" applyAlignment="1">
      <alignment horizontal="right" vertical="center" wrapText="1"/>
    </xf>
    <xf numFmtId="194" fontId="3" fillId="0" borderId="9" xfId="0" applyNumberFormat="1" applyFont="1" applyFill="1" applyBorder="1" applyAlignment="1">
      <alignment horizontal="right" vertical="center" wrapText="1"/>
    </xf>
    <xf numFmtId="195" fontId="12" fillId="0" borderId="3" xfId="0" applyNumberFormat="1" applyFont="1" applyFill="1" applyBorder="1" applyAlignment="1">
      <alignment horizontal="right" vertical="center" wrapText="1"/>
    </xf>
    <xf numFmtId="195" fontId="11" fillId="0" borderId="3" xfId="0" applyNumberFormat="1" applyFont="1" applyFill="1" applyBorder="1" applyAlignment="1">
      <alignment horizontal="right" vertical="center" wrapText="1"/>
    </xf>
    <xf numFmtId="195" fontId="3" fillId="0" borderId="6" xfId="0" applyNumberFormat="1" applyFont="1" applyBorder="1" applyAlignment="1">
      <alignment horizontal="right" vertical="center" wrapText="1"/>
    </xf>
    <xf numFmtId="195" fontId="12" fillId="12" borderId="2" xfId="0" applyNumberFormat="1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left" vertical="center" wrapText="1"/>
    </xf>
    <xf numFmtId="195" fontId="3" fillId="0" borderId="4" xfId="0" applyNumberFormat="1" applyFont="1" applyFill="1" applyBorder="1" applyAlignment="1">
      <alignment horizontal="right" vertical="center" wrapText="1"/>
    </xf>
    <xf numFmtId="195" fontId="3" fillId="0" borderId="10" xfId="0" applyNumberFormat="1" applyFont="1" applyFill="1" applyBorder="1" applyAlignment="1">
      <alignment horizontal="right" vertical="center" wrapText="1"/>
    </xf>
    <xf numFmtId="195" fontId="3" fillId="0" borderId="11" xfId="0" applyNumberFormat="1" applyFont="1" applyFill="1" applyBorder="1" applyAlignment="1">
      <alignment horizontal="right" vertical="center" wrapText="1"/>
    </xf>
    <xf numFmtId="195" fontId="3" fillId="0" borderId="1" xfId="0" applyNumberFormat="1" applyFont="1" applyFill="1" applyBorder="1" applyAlignment="1">
      <alignment horizontal="right" vertical="center" wrapText="1"/>
    </xf>
    <xf numFmtId="0" fontId="14" fillId="11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95" fontId="17" fillId="0" borderId="1" xfId="0" applyNumberFormat="1" applyFont="1" applyBorder="1" applyAlignment="1">
      <alignment horizontal="right" vertical="center" wrapText="1"/>
    </xf>
    <xf numFmtId="195" fontId="13" fillId="0" borderId="0" xfId="0" applyNumberFormat="1" applyFont="1"/>
    <xf numFmtId="2" fontId="0" fillId="0" borderId="0" xfId="0" applyNumberFormat="1"/>
    <xf numFmtId="195" fontId="13" fillId="0" borderId="0" xfId="0" applyNumberFormat="1" applyFont="1" applyBorder="1"/>
    <xf numFmtId="0" fontId="7" fillId="0" borderId="0" xfId="0" applyFont="1" applyAlignment="1">
      <alignment horizont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vertical="center" wrapText="1"/>
    </xf>
    <xf numFmtId="0" fontId="22" fillId="0" borderId="14" xfId="0" applyFont="1" applyFill="1" applyBorder="1" applyAlignment="1" applyProtection="1">
      <alignment horizontal="center" vertical="center" wrapText="1"/>
    </xf>
    <xf numFmtId="0" fontId="4" fillId="0" borderId="15" xfId="21" applyFont="1" applyFill="1" applyBorder="1" applyAlignment="1">
      <alignment horizontal="center" vertical="center" wrapText="1"/>
    </xf>
    <xf numFmtId="195" fontId="4" fillId="0" borderId="16" xfId="21" applyNumberFormat="1" applyFont="1" applyBorder="1" applyAlignment="1">
      <alignment horizontal="center" vertical="center" wrapText="1"/>
    </xf>
    <xf numFmtId="196" fontId="25" fillId="0" borderId="1" xfId="19" applyNumberFormat="1" applyFont="1" applyBorder="1" applyAlignment="1">
      <alignment horizontal="center" vertical="center"/>
    </xf>
    <xf numFmtId="0" fontId="8" fillId="0" borderId="0" xfId="21" applyFont="1" applyAlignment="1">
      <alignment horizontal="left" vertical="center" wrapText="1"/>
    </xf>
    <xf numFmtId="0" fontId="6" fillId="11" borderId="17" xfId="21" applyFont="1" applyFill="1" applyBorder="1" applyAlignment="1">
      <alignment horizontal="center" vertical="center" wrapText="1"/>
    </xf>
    <xf numFmtId="0" fontId="6" fillId="11" borderId="18" xfId="21" applyFont="1" applyFill="1" applyBorder="1" applyAlignment="1">
      <alignment horizontal="center" vertical="center" wrapText="1"/>
    </xf>
    <xf numFmtId="0" fontId="3" fillId="0" borderId="19" xfId="21" applyFont="1" applyBorder="1" applyAlignment="1">
      <alignment horizontal="center" vertical="center" wrapText="1"/>
    </xf>
    <xf numFmtId="0" fontId="12" fillId="0" borderId="0" xfId="21" applyFont="1" applyAlignment="1">
      <alignment horizontal="left" vertical="center" wrapText="1"/>
    </xf>
    <xf numFmtId="0" fontId="5" fillId="11" borderId="17" xfId="21" applyFont="1" applyFill="1" applyBorder="1" applyAlignment="1">
      <alignment horizontal="center" vertical="center" wrapText="1"/>
    </xf>
    <xf numFmtId="196" fontId="6" fillId="0" borderId="1" xfId="19" applyNumberFormat="1" applyFont="1" applyBorder="1" applyAlignment="1">
      <alignment horizontal="center" vertical="center"/>
    </xf>
    <xf numFmtId="194" fontId="8" fillId="0" borderId="0" xfId="21" applyNumberFormat="1" applyFont="1" applyAlignment="1">
      <alignment horizontal="left" vertical="center" wrapText="1"/>
    </xf>
    <xf numFmtId="196" fontId="25" fillId="0" borderId="20" xfId="19" applyNumberFormat="1" applyFont="1" applyBorder="1" applyAlignment="1">
      <alignment horizontal="center" vertical="center"/>
    </xf>
    <xf numFmtId="198" fontId="22" fillId="13" borderId="13" xfId="20" applyNumberFormat="1" applyFont="1" applyFill="1" applyBorder="1" applyAlignment="1" applyProtection="1">
      <alignment horizontal="center" vertical="top" wrapText="1"/>
    </xf>
    <xf numFmtId="198" fontId="3" fillId="0" borderId="6" xfId="2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21" applyFont="1" applyBorder="1" applyAlignment="1">
      <alignment horizontal="center" vertical="center" wrapText="1"/>
    </xf>
    <xf numFmtId="0" fontId="4" fillId="0" borderId="6" xfId="21" applyFont="1" applyBorder="1" applyAlignment="1">
      <alignment horizontal="center" vertical="center" wrapText="1"/>
    </xf>
    <xf numFmtId="0" fontId="4" fillId="0" borderId="21" xfId="21" applyFont="1" applyBorder="1" applyAlignment="1">
      <alignment horizontal="center" vertical="center" wrapText="1"/>
    </xf>
    <xf numFmtId="0" fontId="6" fillId="11" borderId="1" xfId="21" applyFont="1" applyFill="1" applyBorder="1" applyAlignment="1">
      <alignment horizontal="left" vertical="center" wrapText="1"/>
    </xf>
    <xf numFmtId="195" fontId="8" fillId="0" borderId="0" xfId="21" applyNumberFormat="1" applyFont="1" applyAlignment="1">
      <alignment horizontal="left" vertical="center" wrapText="1"/>
    </xf>
    <xf numFmtId="0" fontId="5" fillId="11" borderId="1" xfId="21" applyFont="1" applyFill="1" applyBorder="1" applyAlignment="1">
      <alignment horizontal="left" vertical="center" wrapText="1"/>
    </xf>
    <xf numFmtId="196" fontId="6" fillId="0" borderId="20" xfId="19" applyNumberFormat="1" applyFont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29" fillId="11" borderId="1" xfId="21" applyFont="1" applyFill="1" applyBorder="1" applyAlignment="1">
      <alignment horizontal="left" vertical="center" wrapText="1"/>
    </xf>
    <xf numFmtId="195" fontId="6" fillId="0" borderId="20" xfId="21" applyNumberFormat="1" applyFont="1" applyBorder="1" applyAlignment="1">
      <alignment horizontal="center" vertical="center"/>
    </xf>
    <xf numFmtId="0" fontId="21" fillId="0" borderId="13" xfId="24" applyFont="1" applyFill="1" applyBorder="1" applyAlignment="1" applyProtection="1">
      <alignment horizontal="center" vertical="center" wrapText="1"/>
    </xf>
    <xf numFmtId="195" fontId="3" fillId="0" borderId="1" xfId="21" applyNumberFormat="1" applyFont="1" applyBorder="1" applyAlignment="1">
      <alignment horizontal="center" vertical="center" wrapText="1"/>
    </xf>
    <xf numFmtId="195" fontId="3" fillId="0" borderId="20" xfId="21" applyNumberFormat="1" applyFont="1" applyBorder="1" applyAlignment="1">
      <alignment horizontal="center" vertical="center" wrapText="1"/>
    </xf>
    <xf numFmtId="0" fontId="13" fillId="0" borderId="0" xfId="21" applyFont="1" applyAlignment="1">
      <alignment vertical="center"/>
    </xf>
    <xf numFmtId="0" fontId="6" fillId="0" borderId="0" xfId="21" applyFont="1" applyAlignment="1">
      <alignment vertical="center"/>
    </xf>
    <xf numFmtId="197" fontId="30" fillId="0" borderId="0" xfId="22" applyNumberFormat="1" applyFont="1" applyAlignment="1">
      <alignment vertical="center" wrapText="1"/>
    </xf>
    <xf numFmtId="0" fontId="23" fillId="0" borderId="0" xfId="22" applyFont="1" applyFill="1" applyAlignment="1" applyProtection="1">
      <alignment vertical="center" wrapText="1"/>
    </xf>
    <xf numFmtId="0" fontId="23" fillId="0" borderId="0" xfId="20" applyFont="1" applyFill="1" applyBorder="1" applyAlignment="1" applyProtection="1">
      <alignment vertical="top" wrapText="1"/>
    </xf>
    <xf numFmtId="197" fontId="30" fillId="0" borderId="0" xfId="22" applyNumberFormat="1" applyFont="1" applyFill="1" applyAlignment="1" applyProtection="1">
      <alignment vertical="center" wrapText="1"/>
    </xf>
    <xf numFmtId="0" fontId="22" fillId="0" borderId="13" xfId="24" applyFont="1" applyFill="1" applyBorder="1" applyAlignment="1" applyProtection="1">
      <alignment horizontal="center" vertical="top" wrapText="1"/>
    </xf>
    <xf numFmtId="0" fontId="22" fillId="0" borderId="7" xfId="20" applyFont="1" applyFill="1" applyBorder="1" applyAlignment="1" applyProtection="1">
      <alignment horizontal="center" vertical="top" wrapText="1"/>
    </xf>
    <xf numFmtId="0" fontId="22" fillId="0" borderId="22" xfId="20" applyFont="1" applyFill="1" applyBorder="1" applyAlignment="1" applyProtection="1">
      <alignment horizontal="center" vertical="top" wrapText="1"/>
    </xf>
    <xf numFmtId="198" fontId="3" fillId="0" borderId="1" xfId="23" applyNumberFormat="1" applyFont="1" applyFill="1" applyBorder="1" applyAlignment="1">
      <alignment horizontal="center" vertical="top" wrapText="1"/>
    </xf>
    <xf numFmtId="0" fontId="3" fillId="0" borderId="1" xfId="23" applyFont="1" applyFill="1" applyBorder="1" applyAlignment="1">
      <alignment horizontal="left" vertical="top" wrapText="1"/>
    </xf>
    <xf numFmtId="196" fontId="3" fillId="0" borderId="1" xfId="23" applyNumberFormat="1" applyFont="1" applyFill="1" applyBorder="1" applyAlignment="1">
      <alignment horizontal="center" vertical="top" wrapText="1"/>
    </xf>
    <xf numFmtId="196" fontId="3" fillId="13" borderId="20" xfId="23" applyNumberFormat="1" applyFont="1" applyFill="1" applyBorder="1" applyAlignment="1">
      <alignment horizontal="center" vertical="top" wrapText="1"/>
    </xf>
    <xf numFmtId="197" fontId="30" fillId="0" borderId="0" xfId="0" applyNumberFormat="1" applyFont="1" applyFill="1" applyAlignment="1" applyProtection="1">
      <alignment vertical="top" wrapText="1"/>
    </xf>
    <xf numFmtId="198" fontId="6" fillId="0" borderId="1" xfId="23" applyNumberFormat="1" applyFont="1" applyFill="1" applyBorder="1" applyAlignment="1">
      <alignment horizontal="center" vertical="top" wrapText="1"/>
    </xf>
    <xf numFmtId="0" fontId="6" fillId="0" borderId="1" xfId="23" applyFont="1" applyFill="1" applyBorder="1" applyAlignment="1">
      <alignment horizontal="left" vertical="top" wrapText="1"/>
    </xf>
    <xf numFmtId="196" fontId="6" fillId="0" borderId="1" xfId="23" applyNumberFormat="1" applyFont="1" applyFill="1" applyBorder="1" applyAlignment="1">
      <alignment horizontal="right" vertical="top" wrapText="1"/>
    </xf>
    <xf numFmtId="196" fontId="6" fillId="13" borderId="20" xfId="23" applyNumberFormat="1" applyFont="1" applyFill="1" applyBorder="1" applyAlignment="1">
      <alignment horizontal="right" vertical="top" wrapText="1"/>
    </xf>
    <xf numFmtId="198" fontId="23" fillId="0" borderId="6" xfId="20" applyNumberFormat="1" applyFont="1" applyFill="1" applyBorder="1" applyAlignment="1" applyProtection="1">
      <alignment horizontal="center" vertical="top" wrapText="1"/>
      <protection locked="0"/>
    </xf>
    <xf numFmtId="0" fontId="23" fillId="0" borderId="6" xfId="20" applyFont="1" applyFill="1" applyBorder="1" applyAlignment="1" applyProtection="1">
      <alignment horizontal="left" vertical="top" wrapText="1"/>
      <protection locked="0"/>
    </xf>
    <xf numFmtId="196" fontId="6" fillId="0" borderId="1" xfId="23" applyNumberFormat="1" applyFont="1" applyBorder="1" applyAlignment="1">
      <alignment horizontal="right" vertical="top" wrapText="1"/>
    </xf>
    <xf numFmtId="198" fontId="23" fillId="0" borderId="23" xfId="20" applyNumberFormat="1" applyFont="1" applyFill="1" applyBorder="1" applyAlignment="1" applyProtection="1">
      <alignment horizontal="center" vertical="top" wrapText="1"/>
      <protection locked="0"/>
    </xf>
    <xf numFmtId="198" fontId="3" fillId="0" borderId="1" xfId="24" applyNumberFormat="1" applyFont="1" applyFill="1" applyBorder="1" applyAlignment="1" applyProtection="1">
      <alignment horizontal="center" vertical="top" wrapText="1"/>
      <protection locked="0"/>
    </xf>
    <xf numFmtId="0" fontId="3" fillId="0" borderId="1" xfId="24" applyFont="1" applyFill="1" applyBorder="1" applyAlignment="1" applyProtection="1">
      <alignment horizontal="left" vertical="top" wrapText="1"/>
      <protection locked="0"/>
    </xf>
    <xf numFmtId="0" fontId="3" fillId="0" borderId="24" xfId="24" applyFont="1" applyFill="1" applyBorder="1" applyAlignment="1">
      <alignment horizontal="center" vertical="top" wrapText="1"/>
    </xf>
    <xf numFmtId="0" fontId="3" fillId="0" borderId="24" xfId="24" applyFont="1" applyFill="1" applyBorder="1" applyAlignment="1">
      <alignment horizontal="left" vertical="top" wrapText="1"/>
    </xf>
    <xf numFmtId="0" fontId="6" fillId="0" borderId="24" xfId="24" applyFont="1" applyFill="1" applyBorder="1" applyAlignment="1">
      <alignment horizontal="center" vertical="top" wrapText="1"/>
    </xf>
    <xf numFmtId="0" fontId="6" fillId="0" borderId="24" xfId="24" applyFont="1" applyFill="1" applyBorder="1" applyAlignment="1">
      <alignment horizontal="left" vertical="top" wrapText="1"/>
    </xf>
    <xf numFmtId="196" fontId="6" fillId="0" borderId="1" xfId="24" applyNumberFormat="1" applyFont="1" applyFill="1" applyBorder="1" applyAlignment="1" applyProtection="1">
      <alignment horizontal="right" vertical="top" wrapText="1"/>
      <protection locked="0"/>
    </xf>
    <xf numFmtId="196" fontId="6" fillId="13" borderId="20" xfId="24" applyNumberFormat="1" applyFont="1" applyFill="1" applyBorder="1" applyAlignment="1" applyProtection="1">
      <alignment horizontal="right" vertical="top" wrapText="1"/>
      <protection locked="0"/>
    </xf>
    <xf numFmtId="0" fontId="9" fillId="0" borderId="24" xfId="24" applyFont="1" applyFill="1" applyBorder="1" applyAlignment="1">
      <alignment horizontal="center" vertical="top" wrapText="1"/>
    </xf>
    <xf numFmtId="0" fontId="9" fillId="0" borderId="24" xfId="24" applyFont="1" applyFill="1" applyBorder="1" applyAlignment="1">
      <alignment horizontal="left" vertical="top" wrapText="1"/>
    </xf>
    <xf numFmtId="196" fontId="9" fillId="0" borderId="1" xfId="24" applyNumberFormat="1" applyFont="1" applyFill="1" applyBorder="1" applyAlignment="1" applyProtection="1">
      <alignment horizontal="right" vertical="top" wrapText="1"/>
      <protection locked="0"/>
    </xf>
    <xf numFmtId="196" fontId="9" fillId="13" borderId="20" xfId="24" applyNumberFormat="1" applyFont="1" applyFill="1" applyBorder="1" applyAlignment="1" applyProtection="1">
      <alignment horizontal="right" vertical="top" wrapText="1"/>
      <protection locked="0"/>
    </xf>
    <xf numFmtId="196" fontId="6" fillId="0" borderId="5" xfId="24" applyNumberFormat="1" applyFont="1" applyFill="1" applyBorder="1" applyAlignment="1" applyProtection="1">
      <alignment horizontal="right" vertical="top" wrapText="1"/>
      <protection locked="0"/>
    </xf>
    <xf numFmtId="196" fontId="6" fillId="13" borderId="25" xfId="24" applyNumberFormat="1" applyFont="1" applyFill="1" applyBorder="1" applyAlignment="1" applyProtection="1">
      <alignment horizontal="right" vertical="top" wrapText="1"/>
      <protection locked="0"/>
    </xf>
    <xf numFmtId="0" fontId="23" fillId="0" borderId="0" xfId="20" applyFont="1" applyFill="1" applyAlignment="1" applyProtection="1">
      <alignment vertical="top" wrapText="1"/>
    </xf>
    <xf numFmtId="0" fontId="23" fillId="0" borderId="0" xfId="20" applyFont="1" applyFill="1" applyAlignment="1" applyProtection="1">
      <alignment horizontal="justify" vertical="top" wrapText="1"/>
    </xf>
    <xf numFmtId="196" fontId="23" fillId="0" borderId="0" xfId="25" applyNumberFormat="1" applyFont="1" applyFill="1" applyBorder="1" applyAlignment="1" applyProtection="1">
      <alignment horizontal="right" vertical="top" wrapText="1"/>
    </xf>
    <xf numFmtId="198" fontId="6" fillId="13" borderId="1" xfId="23" applyNumberFormat="1" applyFont="1" applyFill="1" applyBorder="1" applyAlignment="1">
      <alignment horizontal="center" vertical="top" wrapText="1"/>
    </xf>
    <xf numFmtId="0" fontId="3" fillId="0" borderId="1" xfId="24" applyFont="1" applyFill="1" applyBorder="1" applyAlignment="1" applyProtection="1">
      <alignment horizontal="center" vertical="top" wrapText="1"/>
      <protection locked="0"/>
    </xf>
    <xf numFmtId="0" fontId="3" fillId="0" borderId="24" xfId="24" applyFont="1" applyFill="1" applyBorder="1" applyAlignment="1">
      <alignment vertical="top" wrapText="1"/>
    </xf>
    <xf numFmtId="0" fontId="6" fillId="0" borderId="24" xfId="24" applyFont="1" applyFill="1" applyBorder="1" applyAlignment="1">
      <alignment vertical="top" wrapText="1"/>
    </xf>
    <xf numFmtId="0" fontId="9" fillId="0" borderId="24" xfId="24" applyFont="1" applyFill="1" applyBorder="1" applyAlignment="1">
      <alignment vertical="top" wrapText="1"/>
    </xf>
    <xf numFmtId="0" fontId="8" fillId="0" borderId="0" xfId="21" applyFont="1"/>
    <xf numFmtId="0" fontId="9" fillId="0" borderId="0" xfId="21" applyFont="1" applyBorder="1" applyAlignment="1">
      <alignment horizontal="left"/>
    </xf>
    <xf numFmtId="0" fontId="23" fillId="0" borderId="0" xfId="0" applyFont="1" applyFill="1" applyBorder="1" applyAlignment="1" applyProtection="1">
      <alignment horizontal="center" vertical="top" wrapText="1"/>
    </xf>
    <xf numFmtId="0" fontId="21" fillId="0" borderId="14" xfId="24" applyFont="1" applyFill="1" applyBorder="1" applyAlignment="1" applyProtection="1">
      <alignment horizontal="center" vertical="center" wrapText="1"/>
    </xf>
    <xf numFmtId="0" fontId="6" fillId="11" borderId="17" xfId="21" applyFont="1" applyFill="1" applyBorder="1" applyAlignment="1">
      <alignment horizontal="center" wrapText="1"/>
    </xf>
    <xf numFmtId="0" fontId="6" fillId="11" borderId="1" xfId="21" applyFont="1" applyFill="1" applyBorder="1" applyAlignment="1">
      <alignment horizontal="left" wrapText="1"/>
    </xf>
    <xf numFmtId="195" fontId="6" fillId="0" borderId="20" xfId="21" applyNumberFormat="1" applyFont="1" applyBorder="1" applyAlignment="1">
      <alignment horizontal="center" wrapText="1"/>
    </xf>
    <xf numFmtId="194" fontId="26" fillId="0" borderId="16" xfId="21" applyNumberFormat="1" applyFont="1" applyBorder="1" applyAlignment="1">
      <alignment horizontal="right"/>
    </xf>
    <xf numFmtId="0" fontId="6" fillId="11" borderId="1" xfId="0" applyFont="1" applyFill="1" applyBorder="1" applyAlignment="1">
      <alignment horizontal="left" wrapText="1"/>
    </xf>
    <xf numFmtId="194" fontId="26" fillId="0" borderId="19" xfId="21" applyNumberFormat="1" applyFont="1" applyBorder="1" applyAlignment="1">
      <alignment horizontal="right"/>
    </xf>
    <xf numFmtId="194" fontId="26" fillId="0" borderId="26" xfId="21" applyNumberFormat="1" applyFont="1" applyBorder="1" applyAlignment="1">
      <alignment horizontal="right"/>
    </xf>
    <xf numFmtId="0" fontId="3" fillId="11" borderId="17" xfId="21" applyFont="1" applyFill="1" applyBorder="1" applyAlignment="1">
      <alignment horizontal="left" wrapText="1"/>
    </xf>
    <xf numFmtId="0" fontId="22" fillId="0" borderId="1" xfId="0" applyFont="1" applyFill="1" applyBorder="1" applyAlignment="1" applyProtection="1">
      <alignment horizontal="center" wrapText="1"/>
    </xf>
    <xf numFmtId="196" fontId="3" fillId="0" borderId="1" xfId="21" applyNumberFormat="1" applyFont="1" applyBorder="1" applyAlignment="1">
      <alignment horizontal="center" vertical="center" wrapText="1"/>
    </xf>
    <xf numFmtId="194" fontId="27" fillId="0" borderId="27" xfId="21" applyNumberFormat="1" applyFont="1" applyBorder="1" applyAlignment="1">
      <alignment horizontal="right"/>
    </xf>
    <xf numFmtId="0" fontId="3" fillId="11" borderId="1" xfId="21" applyFont="1" applyFill="1" applyBorder="1" applyAlignment="1">
      <alignment horizontal="center" wrapText="1"/>
    </xf>
    <xf numFmtId="196" fontId="3" fillId="0" borderId="1" xfId="21" applyNumberFormat="1" applyFont="1" applyBorder="1" applyAlignment="1">
      <alignment horizontal="center" wrapText="1"/>
    </xf>
    <xf numFmtId="195" fontId="3" fillId="0" borderId="20" xfId="21" applyNumberFormat="1" applyFont="1" applyBorder="1" applyAlignment="1">
      <alignment horizontal="center" wrapText="1"/>
    </xf>
    <xf numFmtId="196" fontId="32" fillId="0" borderId="1" xfId="19" applyNumberFormat="1" applyFont="1" applyBorder="1" applyAlignment="1">
      <alignment horizontal="center" vertical="center"/>
    </xf>
    <xf numFmtId="196" fontId="33" fillId="0" borderId="1" xfId="19" applyNumberFormat="1" applyFont="1" applyBorder="1" applyAlignment="1">
      <alignment horizontal="center" vertical="center"/>
    </xf>
    <xf numFmtId="0" fontId="6" fillId="11" borderId="17" xfId="21" applyFont="1" applyFill="1" applyBorder="1" applyAlignment="1">
      <alignment horizontal="right" wrapText="1"/>
    </xf>
    <xf numFmtId="196" fontId="3" fillId="0" borderId="20" xfId="21" applyNumberFormat="1" applyFont="1" applyBorder="1" applyAlignment="1">
      <alignment horizontal="center" vertical="center" wrapText="1"/>
    </xf>
    <xf numFmtId="0" fontId="6" fillId="11" borderId="28" xfId="21" applyFont="1" applyFill="1" applyBorder="1" applyAlignment="1">
      <alignment horizontal="right" wrapText="1"/>
    </xf>
    <xf numFmtId="0" fontId="3" fillId="11" borderId="5" xfId="21" applyFont="1" applyFill="1" applyBorder="1" applyAlignment="1">
      <alignment horizontal="left" wrapText="1"/>
    </xf>
    <xf numFmtId="195" fontId="34" fillId="0" borderId="5" xfId="21" applyNumberFormat="1" applyFont="1" applyBorder="1" applyAlignment="1">
      <alignment horizontal="right" wrapText="1"/>
    </xf>
    <xf numFmtId="195" fontId="34" fillId="0" borderId="25" xfId="21" applyNumberFormat="1" applyFont="1" applyBorder="1" applyAlignment="1">
      <alignment horizontal="right" wrapText="1"/>
    </xf>
    <xf numFmtId="196" fontId="3" fillId="0" borderId="6" xfId="21" applyNumberFormat="1" applyFont="1" applyBorder="1" applyAlignment="1">
      <alignment horizontal="right"/>
    </xf>
    <xf numFmtId="196" fontId="3" fillId="0" borderId="6" xfId="21" applyNumberFormat="1" applyFont="1" applyBorder="1" applyAlignment="1">
      <alignment horizontal="right" wrapText="1"/>
    </xf>
    <xf numFmtId="0" fontId="3" fillId="0" borderId="21" xfId="21" applyFont="1" applyBorder="1" applyAlignment="1">
      <alignment horizontal="right" wrapText="1"/>
    </xf>
    <xf numFmtId="196" fontId="33" fillId="0" borderId="20" xfId="19" applyNumberFormat="1" applyFont="1" applyBorder="1" applyAlignment="1">
      <alignment horizontal="center" vertical="center"/>
    </xf>
    <xf numFmtId="0" fontId="3" fillId="11" borderId="17" xfId="21" applyFont="1" applyFill="1" applyBorder="1" applyAlignment="1">
      <alignment horizontal="center" vertical="center" wrapText="1"/>
    </xf>
    <xf numFmtId="194" fontId="26" fillId="0" borderId="29" xfId="21" applyNumberFormat="1" applyFont="1" applyBorder="1" applyAlignment="1">
      <alignment horizontal="right"/>
    </xf>
    <xf numFmtId="195" fontId="34" fillId="0" borderId="1" xfId="21" applyNumberFormat="1" applyFont="1" applyBorder="1" applyAlignment="1">
      <alignment horizontal="center" wrapText="1"/>
    </xf>
    <xf numFmtId="195" fontId="34" fillId="0" borderId="20" xfId="21" applyNumberFormat="1" applyFont="1" applyBorder="1" applyAlignment="1">
      <alignment horizontal="center" wrapText="1"/>
    </xf>
    <xf numFmtId="0" fontId="5" fillId="11" borderId="1" xfId="21" applyFont="1" applyFill="1" applyBorder="1" applyAlignment="1">
      <alignment horizontal="left" wrapText="1"/>
    </xf>
    <xf numFmtId="0" fontId="3" fillId="11" borderId="30" xfId="21" applyFont="1" applyFill="1" applyBorder="1" applyAlignment="1">
      <alignment horizontal="center" vertical="center" wrapText="1"/>
    </xf>
    <xf numFmtId="0" fontId="22" fillId="0" borderId="23" xfId="0" applyFont="1" applyFill="1" applyBorder="1" applyAlignment="1" applyProtection="1">
      <alignment horizontal="center" wrapText="1"/>
    </xf>
    <xf numFmtId="195" fontId="3" fillId="0" borderId="23" xfId="21" applyNumberFormat="1" applyFont="1" applyBorder="1" applyAlignment="1">
      <alignment horizontal="center" vertical="center" wrapText="1"/>
    </xf>
    <xf numFmtId="195" fontId="3" fillId="0" borderId="31" xfId="21" applyNumberFormat="1" applyFont="1" applyBorder="1" applyAlignment="1">
      <alignment horizontal="center" vertical="center" wrapText="1"/>
    </xf>
    <xf numFmtId="0" fontId="13" fillId="0" borderId="0" xfId="21" applyFont="1"/>
    <xf numFmtId="196" fontId="3" fillId="11" borderId="20" xfId="23" applyNumberFormat="1" applyFont="1" applyFill="1" applyBorder="1" applyAlignment="1">
      <alignment horizontal="center" vertical="top" wrapText="1"/>
    </xf>
    <xf numFmtId="196" fontId="6" fillId="11" borderId="20" xfId="23" applyNumberFormat="1" applyFont="1" applyFill="1" applyBorder="1" applyAlignment="1">
      <alignment horizontal="right" vertical="top" wrapText="1"/>
    </xf>
    <xf numFmtId="196" fontId="22" fillId="11" borderId="14" xfId="24" applyNumberFormat="1" applyFont="1" applyFill="1" applyBorder="1" applyAlignment="1" applyProtection="1">
      <alignment horizontal="center" vertical="top" wrapText="1"/>
    </xf>
    <xf numFmtId="196" fontId="22" fillId="11" borderId="14" xfId="20" applyNumberFormat="1" applyFont="1" applyFill="1" applyBorder="1" applyAlignment="1" applyProtection="1">
      <alignment horizontal="center" vertical="top" wrapText="1"/>
    </xf>
    <xf numFmtId="196" fontId="6" fillId="11" borderId="20" xfId="24" applyNumberFormat="1" applyFont="1" applyFill="1" applyBorder="1" applyAlignment="1" applyProtection="1">
      <alignment horizontal="right" vertical="top" wrapText="1"/>
      <protection locked="0"/>
    </xf>
    <xf numFmtId="196" fontId="9" fillId="11" borderId="20" xfId="24" applyNumberFormat="1" applyFont="1" applyFill="1" applyBorder="1" applyAlignment="1" applyProtection="1">
      <alignment horizontal="right" vertical="top" wrapText="1"/>
      <protection locked="0"/>
    </xf>
    <xf numFmtId="196" fontId="6" fillId="11" borderId="25" xfId="24" applyNumberFormat="1" applyFont="1" applyFill="1" applyBorder="1" applyAlignment="1" applyProtection="1">
      <alignment horizontal="right" vertical="top" wrapText="1"/>
      <protection locked="0"/>
    </xf>
    <xf numFmtId="0" fontId="23" fillId="11" borderId="0" xfId="20" applyFont="1" applyFill="1" applyAlignment="1" applyProtection="1">
      <alignment vertical="top" wrapText="1"/>
    </xf>
    <xf numFmtId="196" fontId="23" fillId="11" borderId="0" xfId="25" applyNumberFormat="1" applyFont="1" applyFill="1" applyBorder="1" applyAlignment="1" applyProtection="1">
      <alignment horizontal="right" vertical="top" wrapText="1"/>
    </xf>
    <xf numFmtId="0" fontId="22" fillId="11" borderId="14" xfId="0" applyFont="1" applyFill="1" applyBorder="1" applyAlignment="1" applyProtection="1">
      <alignment horizontal="center" vertical="center" wrapText="1"/>
    </xf>
    <xf numFmtId="198" fontId="22" fillId="11" borderId="13" xfId="20" applyNumberFormat="1" applyFont="1" applyFill="1" applyBorder="1" applyAlignment="1" applyProtection="1">
      <alignment horizontal="center" vertical="top" wrapText="1"/>
    </xf>
    <xf numFmtId="198" fontId="3" fillId="11" borderId="6" xfId="20" applyNumberFormat="1" applyFont="1" applyFill="1" applyBorder="1" applyAlignment="1" applyProtection="1">
      <alignment horizontal="center" vertical="top" wrapText="1"/>
      <protection locked="0"/>
    </xf>
    <xf numFmtId="0" fontId="22" fillId="11" borderId="13" xfId="20" applyFont="1" applyFill="1" applyBorder="1" applyAlignment="1" applyProtection="1">
      <alignment horizontal="left" vertical="top" wrapText="1"/>
    </xf>
    <xf numFmtId="196" fontId="22" fillId="11" borderId="13" xfId="24" applyNumberFormat="1" applyFont="1" applyFill="1" applyBorder="1" applyAlignment="1" applyProtection="1">
      <alignment horizontal="center" vertical="top" wrapText="1"/>
    </xf>
    <xf numFmtId="0" fontId="3" fillId="11" borderId="6" xfId="20" applyFont="1" applyFill="1" applyBorder="1" applyAlignment="1" applyProtection="1">
      <alignment horizontal="center" vertical="top" wrapText="1"/>
      <protection locked="0"/>
    </xf>
    <xf numFmtId="196" fontId="3" fillId="11" borderId="1" xfId="23" applyNumberFormat="1" applyFont="1" applyFill="1" applyBorder="1" applyAlignment="1">
      <alignment horizontal="center" vertical="top" wrapText="1"/>
    </xf>
    <xf numFmtId="196" fontId="22" fillId="11" borderId="13" xfId="20" applyNumberFormat="1" applyFont="1" applyFill="1" applyBorder="1" applyAlignment="1" applyProtection="1">
      <alignment horizontal="center" vertical="top" wrapText="1"/>
    </xf>
    <xf numFmtId="0" fontId="23" fillId="11" borderId="0" xfId="20" applyFont="1" applyFill="1" applyAlignment="1" applyProtection="1">
      <alignment horizontal="justify" vertical="top" wrapText="1"/>
    </xf>
    <xf numFmtId="196" fontId="31" fillId="11" borderId="0" xfId="25" applyNumberFormat="1" applyFont="1" applyFill="1" applyBorder="1" applyAlignment="1" applyProtection="1">
      <alignment horizontal="right" vertical="top" wrapText="1"/>
    </xf>
    <xf numFmtId="198" fontId="23" fillId="11" borderId="23" xfId="20" applyNumberFormat="1" applyFont="1" applyFill="1" applyBorder="1" applyAlignment="1" applyProtection="1">
      <alignment horizontal="center" vertical="top" wrapText="1"/>
      <protection locked="0"/>
    </xf>
    <xf numFmtId="0" fontId="23" fillId="11" borderId="23" xfId="20" applyFont="1" applyFill="1" applyBorder="1" applyAlignment="1" applyProtection="1">
      <alignment horizontal="left" vertical="top" wrapText="1"/>
      <protection locked="0"/>
    </xf>
    <xf numFmtId="196" fontId="6" fillId="11" borderId="1" xfId="23" applyNumberFormat="1" applyFont="1" applyFill="1" applyBorder="1" applyAlignment="1">
      <alignment horizontal="right" vertical="top" wrapText="1"/>
    </xf>
    <xf numFmtId="198" fontId="6" fillId="11" borderId="1" xfId="23" applyNumberFormat="1" applyFont="1" applyFill="1" applyBorder="1" applyAlignment="1">
      <alignment horizontal="center" vertical="top" wrapText="1"/>
    </xf>
    <xf numFmtId="0" fontId="6" fillId="11" borderId="1" xfId="23" applyFont="1" applyFill="1" applyBorder="1" applyAlignment="1">
      <alignment horizontal="left" vertical="top" wrapText="1"/>
    </xf>
    <xf numFmtId="0" fontId="3" fillId="11" borderId="6" xfId="20" applyFont="1" applyFill="1" applyBorder="1" applyAlignment="1" applyProtection="1">
      <alignment horizontal="left" vertical="top" wrapText="1"/>
      <protection locked="0"/>
    </xf>
    <xf numFmtId="198" fontId="23" fillId="11" borderId="6" xfId="20" applyNumberFormat="1" applyFont="1" applyFill="1" applyBorder="1" applyAlignment="1" applyProtection="1">
      <alignment horizontal="center" vertical="top" wrapText="1"/>
      <protection locked="0"/>
    </xf>
    <xf numFmtId="0" fontId="23" fillId="11" borderId="6" xfId="20" applyFont="1" applyFill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94" fontId="18" fillId="0" borderId="0" xfId="0" applyNumberFormat="1" applyFont="1" applyAlignment="1"/>
    <xf numFmtId="0" fontId="18" fillId="0" borderId="0" xfId="0" applyFont="1" applyAlignment="1"/>
    <xf numFmtId="0" fontId="9" fillId="0" borderId="0" xfId="0" applyFont="1" applyBorder="1" applyAlignment="1">
      <alignment horizontal="left"/>
    </xf>
    <xf numFmtId="0" fontId="7" fillId="0" borderId="0" xfId="0" applyFont="1" applyAlignment="1">
      <alignment horizontal="center" wrapText="1"/>
    </xf>
    <xf numFmtId="0" fontId="7" fillId="11" borderId="36" xfId="0" applyFont="1" applyFill="1" applyBorder="1" applyAlignment="1">
      <alignment horizontal="left" vertical="center" wrapText="1"/>
    </xf>
    <xf numFmtId="0" fontId="7" fillId="11" borderId="8" xfId="0" applyFont="1" applyFill="1" applyBorder="1" applyAlignment="1">
      <alignment horizontal="left" vertical="center" wrapText="1"/>
    </xf>
    <xf numFmtId="0" fontId="3" fillId="11" borderId="36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7" fillId="0" borderId="0" xfId="21" applyFont="1" applyAlignment="1">
      <alignment horizontal="center" wrapText="1"/>
    </xf>
    <xf numFmtId="0" fontId="6" fillId="0" borderId="0" xfId="21" applyFont="1" applyAlignment="1">
      <alignment horizontal="center" vertical="center"/>
    </xf>
    <xf numFmtId="0" fontId="3" fillId="0" borderId="37" xfId="24" applyFont="1" applyFill="1" applyBorder="1" applyAlignment="1" applyProtection="1">
      <alignment horizontal="center" vertical="top" wrapText="1"/>
    </xf>
    <xf numFmtId="0" fontId="3" fillId="0" borderId="38" xfId="24" applyFont="1" applyFill="1" applyBorder="1" applyAlignment="1" applyProtection="1">
      <alignment horizontal="center" vertical="top" wrapText="1"/>
    </xf>
    <xf numFmtId="0" fontId="3" fillId="0" borderId="39" xfId="24" applyFont="1" applyFill="1" applyBorder="1" applyAlignment="1" applyProtection="1">
      <alignment horizontal="center" vertical="top" wrapText="1"/>
    </xf>
    <xf numFmtId="0" fontId="22" fillId="0" borderId="40" xfId="24" applyFont="1" applyFill="1" applyBorder="1" applyAlignment="1" applyProtection="1">
      <alignment horizontal="center" vertical="top" wrapText="1"/>
    </xf>
    <xf numFmtId="0" fontId="22" fillId="0" borderId="0" xfId="20" applyFont="1" applyBorder="1" applyAlignment="1" applyProtection="1">
      <alignment horizontal="right" vertical="top" wrapText="1"/>
    </xf>
    <xf numFmtId="0" fontId="22" fillId="0" borderId="0" xfId="20" applyFont="1" applyBorder="1" applyAlignment="1" applyProtection="1">
      <alignment horizontal="left" vertical="top" wrapText="1"/>
    </xf>
    <xf numFmtId="0" fontId="22" fillId="0" borderId="0" xfId="20" applyFont="1" applyBorder="1" applyAlignment="1" applyProtection="1">
      <alignment horizontal="center" vertical="top" wrapText="1"/>
    </xf>
  </cellXfs>
  <cellStyles count="26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Comma" xfId="25" builtinId="3"/>
    <cellStyle name="Normal" xfId="0" builtinId="0"/>
    <cellStyle name="Обычный_An_9_mis_2015_ses_obl900103" xfId="19"/>
    <cellStyle name="Обычный_ANALIZ_DBF_VVOD_2018 RIK_01 MIS" xfId="20"/>
    <cellStyle name="Обычный_ses_6m_2011_2" xfId="21"/>
    <cellStyle name="Обычный_Аnaliz_dbf_vvod" xfId="22"/>
    <cellStyle name="Обычный_Перехідна-таблиця-кодів-ТПКВК-до-ТКВК1" xfId="23"/>
    <cellStyle name="Стиль 1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J81"/>
  <sheetViews>
    <sheetView showZeros="0" zoomScale="75" zoomScaleNormal="75" zoomScaleSheetLayoutView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:E2"/>
    </sheetView>
  </sheetViews>
  <sheetFormatPr defaultRowHeight="11.25"/>
  <cols>
    <col min="1" max="1" width="51" style="12" customWidth="1"/>
    <col min="2" max="2" width="14.28515625" style="12" customWidth="1"/>
    <col min="3" max="3" width="21.140625" style="12" customWidth="1"/>
    <col min="4" max="4" width="19.85546875" style="12" customWidth="1"/>
    <col min="5" max="5" width="18.5703125" style="12" customWidth="1"/>
    <col min="6" max="6" width="18.85546875" style="12" hidden="1" customWidth="1"/>
    <col min="7" max="8" width="9.140625" style="12"/>
    <col min="9" max="9" width="15.5703125" style="12" bestFit="1" customWidth="1"/>
    <col min="10" max="16384" width="9.140625" style="12"/>
  </cols>
  <sheetData>
    <row r="1" spans="1:9" s="1" customFormat="1" ht="22.5">
      <c r="A1" s="225" t="s">
        <v>72</v>
      </c>
      <c r="B1" s="225"/>
      <c r="C1" s="225"/>
      <c r="D1" s="225"/>
      <c r="E1" s="225"/>
      <c r="F1" s="225"/>
    </row>
    <row r="2" spans="1:9" s="1" customFormat="1" ht="22.5">
      <c r="A2" s="225" t="e">
        <f>#REF!</f>
        <v>#REF!</v>
      </c>
      <c r="B2" s="225"/>
      <c r="C2" s="225"/>
      <c r="D2" s="225"/>
      <c r="E2" s="225"/>
      <c r="F2" s="76"/>
    </row>
    <row r="3" spans="1:9" s="1" customFormat="1" ht="17.25" customHeight="1">
      <c r="A3" s="224" t="s">
        <v>78</v>
      </c>
      <c r="B3" s="224"/>
      <c r="C3" s="2"/>
      <c r="E3" s="3" t="s">
        <v>99</v>
      </c>
    </row>
    <row r="4" spans="1:9" s="1" customFormat="1" ht="69" customHeight="1">
      <c r="A4" s="20" t="s">
        <v>133</v>
      </c>
      <c r="B4" s="19" t="s">
        <v>79</v>
      </c>
      <c r="C4" s="19" t="e">
        <f>"План "
&amp;A2</f>
        <v>#REF!</v>
      </c>
      <c r="D4" s="21" t="e">
        <f>"Факт "
&amp;A2</f>
        <v>#REF!</v>
      </c>
      <c r="E4" s="19" t="s">
        <v>134</v>
      </c>
      <c r="F4" s="22" t="s">
        <v>135</v>
      </c>
      <c r="I4" s="23"/>
    </row>
    <row r="5" spans="1:9" s="4" customFormat="1" ht="18.75">
      <c r="A5" s="15" t="s">
        <v>80</v>
      </c>
      <c r="B5" s="24">
        <v>11010000</v>
      </c>
      <c r="C5" s="17"/>
      <c r="D5" s="17"/>
      <c r="E5" s="25" t="e">
        <f t="shared" ref="E5:E15" si="0">D5/C5*100</f>
        <v>#DIV/0!</v>
      </c>
      <c r="F5" s="25">
        <f t="shared" ref="F5:F50" si="1">D5-C5</f>
        <v>0</v>
      </c>
      <c r="I5" s="23"/>
    </row>
    <row r="6" spans="1:9" s="4" customFormat="1" ht="37.5" customHeight="1">
      <c r="A6" s="14" t="s">
        <v>81</v>
      </c>
      <c r="B6" s="26">
        <v>11020200</v>
      </c>
      <c r="C6" s="17"/>
      <c r="D6" s="17"/>
      <c r="E6" s="27" t="e">
        <f t="shared" si="0"/>
        <v>#DIV/0!</v>
      </c>
      <c r="F6" s="27">
        <f t="shared" si="1"/>
        <v>0</v>
      </c>
    </row>
    <row r="7" spans="1:9" s="4" customFormat="1" ht="18.75">
      <c r="A7" s="14" t="s">
        <v>73</v>
      </c>
      <c r="B7" s="26">
        <v>13050000</v>
      </c>
      <c r="C7" s="17"/>
      <c r="D7" s="17"/>
      <c r="E7" s="27" t="e">
        <f t="shared" si="0"/>
        <v>#DIV/0!</v>
      </c>
      <c r="F7" s="27">
        <f t="shared" si="1"/>
        <v>0</v>
      </c>
    </row>
    <row r="8" spans="1:9" s="4" customFormat="1" ht="35.25" customHeight="1">
      <c r="A8" s="14" t="s">
        <v>74</v>
      </c>
      <c r="B8" s="26">
        <v>14060200</v>
      </c>
      <c r="C8" s="17"/>
      <c r="D8" s="17"/>
      <c r="E8" s="27" t="e">
        <f t="shared" si="0"/>
        <v>#DIV/0!</v>
      </c>
      <c r="F8" s="27">
        <f t="shared" si="1"/>
        <v>0</v>
      </c>
    </row>
    <row r="9" spans="1:9" s="4" customFormat="1" ht="57.75" customHeight="1">
      <c r="A9" s="14" t="s">
        <v>75</v>
      </c>
      <c r="B9" s="26">
        <v>14060900</v>
      </c>
      <c r="C9" s="17"/>
      <c r="D9" s="17"/>
      <c r="E9" s="27"/>
      <c r="F9" s="27">
        <f t="shared" si="1"/>
        <v>0</v>
      </c>
    </row>
    <row r="10" spans="1:9" s="4" customFormat="1" ht="56.25" customHeight="1">
      <c r="A10" s="14" t="s">
        <v>82</v>
      </c>
      <c r="B10" s="26">
        <v>14061100</v>
      </c>
      <c r="C10" s="17"/>
      <c r="D10" s="17"/>
      <c r="E10" s="27" t="e">
        <f t="shared" si="0"/>
        <v>#DIV/0!</v>
      </c>
      <c r="F10" s="27">
        <f t="shared" si="1"/>
        <v>0</v>
      </c>
    </row>
    <row r="11" spans="1:9" s="4" customFormat="1" ht="28.5" customHeight="1">
      <c r="A11" s="14" t="s">
        <v>83</v>
      </c>
      <c r="B11" s="26">
        <v>21010000</v>
      </c>
      <c r="C11" s="17"/>
      <c r="D11" s="17"/>
      <c r="E11" s="27"/>
      <c r="F11" s="27">
        <f t="shared" si="1"/>
        <v>0</v>
      </c>
    </row>
    <row r="12" spans="1:9" s="4" customFormat="1" ht="56.25">
      <c r="A12" s="14" t="s">
        <v>76</v>
      </c>
      <c r="B12" s="26">
        <v>21040000</v>
      </c>
      <c r="C12" s="17"/>
      <c r="D12" s="17"/>
      <c r="E12" s="27"/>
      <c r="F12" s="27">
        <f t="shared" si="1"/>
        <v>0</v>
      </c>
    </row>
    <row r="13" spans="1:9" s="4" customFormat="1" ht="37.5">
      <c r="A13" s="14" t="s">
        <v>95</v>
      </c>
      <c r="B13" s="26">
        <v>22020000</v>
      </c>
      <c r="C13" s="17"/>
      <c r="D13" s="17"/>
      <c r="E13" s="27" t="e">
        <f t="shared" si="0"/>
        <v>#DIV/0!</v>
      </c>
      <c r="F13" s="27">
        <f t="shared" si="1"/>
        <v>0</v>
      </c>
    </row>
    <row r="14" spans="1:9" s="4" customFormat="1" ht="35.25" customHeight="1">
      <c r="A14" s="16" t="s">
        <v>84</v>
      </c>
      <c r="B14" s="28">
        <v>22080000</v>
      </c>
      <c r="C14" s="17"/>
      <c r="D14" s="17"/>
      <c r="E14" s="27" t="e">
        <f t="shared" si="0"/>
        <v>#DIV/0!</v>
      </c>
      <c r="F14" s="27">
        <f t="shared" si="1"/>
        <v>0</v>
      </c>
    </row>
    <row r="15" spans="1:9" s="4" customFormat="1" ht="18.75">
      <c r="A15" s="14" t="s">
        <v>77</v>
      </c>
      <c r="B15" s="26">
        <v>24060000</v>
      </c>
      <c r="C15" s="17"/>
      <c r="D15" s="17"/>
      <c r="E15" s="29" t="e">
        <f t="shared" si="0"/>
        <v>#DIV/0!</v>
      </c>
      <c r="F15" s="29">
        <f t="shared" si="1"/>
        <v>0</v>
      </c>
    </row>
    <row r="16" spans="1:9" s="4" customFormat="1" ht="56.25">
      <c r="A16" s="30" t="s">
        <v>136</v>
      </c>
      <c r="B16" s="31">
        <v>31020000</v>
      </c>
      <c r="C16" s="32"/>
      <c r="D16" s="33"/>
      <c r="E16" s="34"/>
      <c r="F16" s="34">
        <f t="shared" si="1"/>
        <v>0</v>
      </c>
    </row>
    <row r="17" spans="1:10" s="4" customFormat="1" ht="27.75" customHeight="1">
      <c r="A17" s="35" t="s">
        <v>137</v>
      </c>
      <c r="B17" s="5"/>
      <c r="C17" s="36">
        <f>SUM(C5:C16)</f>
        <v>0</v>
      </c>
      <c r="D17" s="36">
        <f>SUM(D5:D16)</f>
        <v>0</v>
      </c>
      <c r="E17" s="36" t="e">
        <f>D17/C17*100</f>
        <v>#DIV/0!</v>
      </c>
      <c r="F17" s="36">
        <f t="shared" si="1"/>
        <v>0</v>
      </c>
    </row>
    <row r="18" spans="1:10" s="6" customFormat="1" ht="27" customHeight="1">
      <c r="A18" s="37" t="s">
        <v>85</v>
      </c>
      <c r="B18" s="38">
        <v>41020000</v>
      </c>
      <c r="C18" s="39">
        <f>SUM(C19:C23)</f>
        <v>0</v>
      </c>
      <c r="D18" s="39">
        <f>SUM(D19:D23)</f>
        <v>0</v>
      </c>
      <c r="E18" s="40" t="e">
        <f>D18/C18*100</f>
        <v>#DIV/0!</v>
      </c>
      <c r="F18" s="41">
        <f t="shared" si="1"/>
        <v>0</v>
      </c>
      <c r="H18" s="42"/>
      <c r="I18" s="42"/>
      <c r="J18" s="42"/>
    </row>
    <row r="19" spans="1:10" s="11" customFormat="1" ht="40.5" customHeight="1">
      <c r="A19" s="14" t="s">
        <v>138</v>
      </c>
      <c r="B19" s="26">
        <v>41020100</v>
      </c>
      <c r="C19" s="43"/>
      <c r="D19" s="43"/>
      <c r="E19" s="27" t="e">
        <f>D19/C19*100</f>
        <v>#DIV/0!</v>
      </c>
      <c r="F19" s="27">
        <f t="shared" si="1"/>
        <v>0</v>
      </c>
    </row>
    <row r="20" spans="1:10" s="11" customFormat="1" ht="34.5" hidden="1" customHeight="1">
      <c r="A20" s="14" t="s">
        <v>86</v>
      </c>
      <c r="B20" s="26">
        <v>41020400</v>
      </c>
      <c r="C20" s="44"/>
      <c r="D20" s="44"/>
      <c r="E20" s="45" t="e">
        <f>D20/C20*100</f>
        <v>#DIV/0!</v>
      </c>
      <c r="F20" s="45">
        <f t="shared" si="1"/>
        <v>0</v>
      </c>
    </row>
    <row r="21" spans="1:10" s="6" customFormat="1" ht="58.5" hidden="1" customHeight="1">
      <c r="A21" s="14" t="s">
        <v>139</v>
      </c>
      <c r="B21" s="26">
        <v>41020600</v>
      </c>
      <c r="C21" s="43"/>
      <c r="D21" s="43">
        <f>C21</f>
        <v>0</v>
      </c>
      <c r="E21" s="27" t="e">
        <f>D21/C21*100</f>
        <v>#DIV/0!</v>
      </c>
      <c r="F21" s="45">
        <f t="shared" si="1"/>
        <v>0</v>
      </c>
    </row>
    <row r="22" spans="1:10" s="6" customFormat="1" ht="112.5" hidden="1" customHeight="1">
      <c r="A22" s="14" t="s">
        <v>140</v>
      </c>
      <c r="B22" s="26">
        <v>41021000</v>
      </c>
      <c r="C22" s="44"/>
      <c r="D22" s="44"/>
      <c r="E22" s="45"/>
      <c r="F22" s="45">
        <f t="shared" si="1"/>
        <v>0</v>
      </c>
    </row>
    <row r="23" spans="1:10" s="11" customFormat="1" ht="56.25" hidden="1" customHeight="1">
      <c r="A23" s="14" t="s">
        <v>106</v>
      </c>
      <c r="B23" s="26">
        <v>41021200</v>
      </c>
      <c r="C23" s="43"/>
      <c r="D23" s="43"/>
      <c r="E23" s="27" t="e">
        <f>D23/C23*100</f>
        <v>#DIV/0!</v>
      </c>
      <c r="F23" s="27">
        <f t="shared" si="1"/>
        <v>0</v>
      </c>
    </row>
    <row r="24" spans="1:10" s="11" customFormat="1" ht="37.5" hidden="1" customHeight="1">
      <c r="A24" s="14" t="s">
        <v>87</v>
      </c>
      <c r="B24" s="26">
        <v>41021300</v>
      </c>
      <c r="C24" s="44"/>
      <c r="D24" s="44"/>
      <c r="E24" s="45"/>
      <c r="F24" s="45">
        <f t="shared" si="1"/>
        <v>0</v>
      </c>
    </row>
    <row r="25" spans="1:10" s="6" customFormat="1" ht="18.75" hidden="1" customHeight="1">
      <c r="A25" s="14" t="s">
        <v>88</v>
      </c>
      <c r="B25" s="46">
        <v>41030000</v>
      </c>
      <c r="C25" s="47">
        <f>SUM(C33:C47)</f>
        <v>0</v>
      </c>
      <c r="D25" s="47">
        <f>SUM(D33:D47)</f>
        <v>0</v>
      </c>
      <c r="E25" s="27"/>
      <c r="F25" s="27">
        <f t="shared" si="1"/>
        <v>0</v>
      </c>
    </row>
    <row r="26" spans="1:10" s="6" customFormat="1" ht="18.75" hidden="1" customHeight="1">
      <c r="A26" s="14" t="s">
        <v>119</v>
      </c>
      <c r="B26" s="26">
        <v>41030700</v>
      </c>
      <c r="C26" s="44"/>
      <c r="D26" s="44"/>
      <c r="E26" s="45" t="e">
        <f t="shared" ref="E26:E50" si="2">D26/C26*100</f>
        <v>#DIV/0!</v>
      </c>
      <c r="F26" s="45">
        <f t="shared" si="1"/>
        <v>0</v>
      </c>
    </row>
    <row r="27" spans="1:10" s="6" customFormat="1" ht="18.75" hidden="1" customHeight="1">
      <c r="A27" s="14"/>
      <c r="B27" s="46"/>
      <c r="C27" s="48"/>
      <c r="D27" s="48"/>
      <c r="E27" s="45" t="e">
        <f t="shared" si="2"/>
        <v>#DIV/0!</v>
      </c>
      <c r="F27" s="45">
        <f t="shared" si="1"/>
        <v>0</v>
      </c>
    </row>
    <row r="28" spans="1:10" s="6" customFormat="1" ht="18.75" hidden="1" customHeight="1">
      <c r="A28" s="14"/>
      <c r="B28" s="46"/>
      <c r="C28" s="48"/>
      <c r="D28" s="48"/>
      <c r="E28" s="45" t="e">
        <f t="shared" si="2"/>
        <v>#DIV/0!</v>
      </c>
      <c r="F28" s="45">
        <f t="shared" si="1"/>
        <v>0</v>
      </c>
    </row>
    <row r="29" spans="1:10" s="6" customFormat="1" ht="18.75" hidden="1" customHeight="1">
      <c r="A29" s="14"/>
      <c r="B29" s="46"/>
      <c r="C29" s="48"/>
      <c r="D29" s="48"/>
      <c r="E29" s="45" t="e">
        <f t="shared" si="2"/>
        <v>#DIV/0!</v>
      </c>
      <c r="F29" s="45">
        <f t="shared" si="1"/>
        <v>0</v>
      </c>
    </row>
    <row r="30" spans="1:10" s="6" customFormat="1" ht="18.75" hidden="1" customHeight="1">
      <c r="A30" s="14" t="s">
        <v>107</v>
      </c>
      <c r="B30" s="26">
        <v>41031200</v>
      </c>
      <c r="C30" s="44"/>
      <c r="D30" s="44"/>
      <c r="E30" s="45" t="e">
        <f t="shared" si="2"/>
        <v>#DIV/0!</v>
      </c>
      <c r="F30" s="45">
        <f t="shared" si="1"/>
        <v>0</v>
      </c>
    </row>
    <row r="31" spans="1:10" s="6" customFormat="1" ht="33.75" hidden="1" customHeight="1">
      <c r="A31" s="14" t="s">
        <v>109</v>
      </c>
      <c r="B31" s="26">
        <v>41031800</v>
      </c>
      <c r="C31" s="43"/>
      <c r="D31" s="43"/>
      <c r="E31" s="43" t="e">
        <f t="shared" si="2"/>
        <v>#DIV/0!</v>
      </c>
      <c r="F31" s="43">
        <f t="shared" si="1"/>
        <v>0</v>
      </c>
    </row>
    <row r="32" spans="1:10" s="6" customFormat="1" ht="18.75" hidden="1" customHeight="1">
      <c r="A32" s="14" t="s">
        <v>110</v>
      </c>
      <c r="B32" s="26">
        <v>41032200</v>
      </c>
      <c r="C32" s="44"/>
      <c r="D32" s="44"/>
      <c r="E32" s="45" t="e">
        <f t="shared" si="2"/>
        <v>#DIV/0!</v>
      </c>
      <c r="F32" s="45">
        <f t="shared" si="1"/>
        <v>0</v>
      </c>
    </row>
    <row r="33" spans="1:6" s="6" customFormat="1" ht="18.75" hidden="1" customHeight="1">
      <c r="A33" s="14" t="s">
        <v>120</v>
      </c>
      <c r="B33" s="26">
        <v>41033100</v>
      </c>
      <c r="C33" s="44"/>
      <c r="D33" s="44"/>
      <c r="E33" s="45" t="e">
        <f t="shared" si="2"/>
        <v>#DIV/0!</v>
      </c>
      <c r="F33" s="45">
        <f t="shared" si="1"/>
        <v>0</v>
      </c>
    </row>
    <row r="34" spans="1:6" s="6" customFormat="1" ht="18.75" hidden="1" customHeight="1">
      <c r="A34" s="14" t="s">
        <v>111</v>
      </c>
      <c r="B34" s="26">
        <v>41033200</v>
      </c>
      <c r="C34" s="44"/>
      <c r="D34" s="44"/>
      <c r="E34" s="45" t="e">
        <f t="shared" si="2"/>
        <v>#DIV/0!</v>
      </c>
      <c r="F34" s="45">
        <f t="shared" si="1"/>
        <v>0</v>
      </c>
    </row>
    <row r="35" spans="1:6" s="6" customFormat="1" ht="18.75" hidden="1" customHeight="1">
      <c r="A35" s="14" t="s">
        <v>121</v>
      </c>
      <c r="B35" s="26">
        <v>41033800</v>
      </c>
      <c r="C35" s="44"/>
      <c r="D35" s="44"/>
      <c r="E35" s="45" t="e">
        <f t="shared" si="2"/>
        <v>#DIV/0!</v>
      </c>
      <c r="F35" s="45">
        <f t="shared" si="1"/>
        <v>0</v>
      </c>
    </row>
    <row r="36" spans="1:6" s="7" customFormat="1" ht="18.75" hidden="1" customHeight="1">
      <c r="A36" s="14" t="s">
        <v>112</v>
      </c>
      <c r="B36" s="26">
        <v>41037000</v>
      </c>
      <c r="C36" s="44"/>
      <c r="D36" s="44"/>
      <c r="E36" s="45" t="e">
        <f t="shared" si="2"/>
        <v>#DIV/0!</v>
      </c>
      <c r="F36" s="45">
        <f t="shared" si="1"/>
        <v>0</v>
      </c>
    </row>
    <row r="37" spans="1:6" s="7" customFormat="1" ht="18.75" hidden="1" customHeight="1">
      <c r="A37" s="14" t="s">
        <v>113</v>
      </c>
      <c r="B37" s="26">
        <v>41034100</v>
      </c>
      <c r="C37" s="44"/>
      <c r="D37" s="44"/>
      <c r="E37" s="45" t="e">
        <f t="shared" si="2"/>
        <v>#DIV/0!</v>
      </c>
      <c r="F37" s="45">
        <f t="shared" si="1"/>
        <v>0</v>
      </c>
    </row>
    <row r="38" spans="1:6" s="7" customFormat="1" ht="36.75" hidden="1" customHeight="1">
      <c r="A38" s="14" t="s">
        <v>141</v>
      </c>
      <c r="B38" s="26">
        <v>41032300</v>
      </c>
      <c r="C38" s="43"/>
      <c r="D38" s="43"/>
      <c r="E38" s="27" t="e">
        <f t="shared" si="2"/>
        <v>#DIV/0!</v>
      </c>
      <c r="F38" s="27">
        <f t="shared" si="1"/>
        <v>0</v>
      </c>
    </row>
    <row r="39" spans="1:6" s="7" customFormat="1" ht="18.75" hidden="1" customHeight="1">
      <c r="A39" s="14" t="s">
        <v>142</v>
      </c>
      <c r="B39" s="26">
        <v>41034200</v>
      </c>
      <c r="C39" s="44"/>
      <c r="D39" s="44"/>
      <c r="E39" s="45" t="e">
        <f t="shared" si="2"/>
        <v>#DIV/0!</v>
      </c>
      <c r="F39" s="45">
        <f t="shared" si="1"/>
        <v>0</v>
      </c>
    </row>
    <row r="40" spans="1:6" s="7" customFormat="1" ht="18.75" hidden="1" customHeight="1">
      <c r="A40" s="14" t="s">
        <v>114</v>
      </c>
      <c r="B40" s="26">
        <v>41034700</v>
      </c>
      <c r="C40" s="44"/>
      <c r="D40" s="44"/>
      <c r="E40" s="45" t="e">
        <f t="shared" si="2"/>
        <v>#DIV/0!</v>
      </c>
      <c r="F40" s="45">
        <f t="shared" si="1"/>
        <v>0</v>
      </c>
    </row>
    <row r="41" spans="1:6" s="7" customFormat="1" ht="18.75" hidden="1" customHeight="1">
      <c r="A41" s="14" t="s">
        <v>104</v>
      </c>
      <c r="B41" s="26">
        <v>41035500</v>
      </c>
      <c r="C41" s="44"/>
      <c r="D41" s="44"/>
      <c r="E41" s="45" t="e">
        <f t="shared" si="2"/>
        <v>#DIV/0!</v>
      </c>
      <c r="F41" s="45">
        <f t="shared" si="1"/>
        <v>0</v>
      </c>
    </row>
    <row r="42" spans="1:6" s="7" customFormat="1" ht="18.75" hidden="1" customHeight="1">
      <c r="A42" s="14" t="s">
        <v>105</v>
      </c>
      <c r="B42" s="26">
        <v>41036000</v>
      </c>
      <c r="C42" s="44"/>
      <c r="D42" s="44"/>
      <c r="E42" s="45" t="e">
        <f t="shared" si="2"/>
        <v>#DIV/0!</v>
      </c>
      <c r="F42" s="45">
        <f t="shared" si="1"/>
        <v>0</v>
      </c>
    </row>
    <row r="43" spans="1:6" s="7" customFormat="1" ht="18.75" hidden="1" customHeight="1">
      <c r="A43" s="14" t="s">
        <v>93</v>
      </c>
      <c r="B43" s="26">
        <v>41036200</v>
      </c>
      <c r="C43" s="44"/>
      <c r="D43" s="44"/>
      <c r="E43" s="45" t="e">
        <f t="shared" si="2"/>
        <v>#DIV/0!</v>
      </c>
      <c r="F43" s="45">
        <f t="shared" si="1"/>
        <v>0</v>
      </c>
    </row>
    <row r="44" spans="1:6" s="7" customFormat="1" ht="18.75" hidden="1" customHeight="1">
      <c r="A44" s="14" t="s">
        <v>122</v>
      </c>
      <c r="B44" s="26">
        <v>41036300</v>
      </c>
      <c r="C44" s="44"/>
      <c r="D44" s="44"/>
      <c r="E44" s="45" t="e">
        <f t="shared" si="2"/>
        <v>#DIV/0!</v>
      </c>
      <c r="F44" s="45">
        <f t="shared" si="1"/>
        <v>0</v>
      </c>
    </row>
    <row r="45" spans="1:6" s="7" customFormat="1" ht="36.75" hidden="1" customHeight="1">
      <c r="A45" s="14" t="s">
        <v>123</v>
      </c>
      <c r="B45" s="26">
        <v>41038000</v>
      </c>
      <c r="C45" s="44"/>
      <c r="D45" s="44"/>
      <c r="E45" s="45" t="e">
        <f t="shared" si="2"/>
        <v>#DIV/0!</v>
      </c>
      <c r="F45" s="45">
        <f t="shared" si="1"/>
        <v>0</v>
      </c>
    </row>
    <row r="46" spans="1:6" s="7" customFormat="1" ht="37.5" hidden="1" customHeight="1">
      <c r="A46" s="14" t="s">
        <v>124</v>
      </c>
      <c r="B46" s="26">
        <v>41037400</v>
      </c>
      <c r="C46" s="44"/>
      <c r="D46" s="44"/>
      <c r="E46" s="45" t="e">
        <f t="shared" si="2"/>
        <v>#DIV/0!</v>
      </c>
      <c r="F46" s="45">
        <f t="shared" si="1"/>
        <v>0</v>
      </c>
    </row>
    <row r="47" spans="1:6" s="7" customFormat="1" ht="45.75" hidden="1" customHeight="1">
      <c r="A47" s="14" t="s">
        <v>125</v>
      </c>
      <c r="B47" s="28">
        <v>41030300</v>
      </c>
      <c r="C47" s="49"/>
      <c r="D47" s="49"/>
      <c r="E47" s="27" t="e">
        <f t="shared" si="2"/>
        <v>#DIV/0!</v>
      </c>
      <c r="F47" s="27">
        <f t="shared" si="1"/>
        <v>0</v>
      </c>
    </row>
    <row r="48" spans="1:6" s="6" customFormat="1" ht="43.5" customHeight="1">
      <c r="A48" s="35" t="s">
        <v>89</v>
      </c>
      <c r="B48" s="5"/>
      <c r="C48" s="36">
        <f>C17+C18+C25</f>
        <v>0</v>
      </c>
      <c r="D48" s="36">
        <f>D17+D18+D25</f>
        <v>0</v>
      </c>
      <c r="E48" s="36" t="e">
        <f t="shared" si="2"/>
        <v>#DIV/0!</v>
      </c>
      <c r="F48" s="36">
        <f t="shared" si="1"/>
        <v>0</v>
      </c>
    </row>
    <row r="49" spans="1:7" s="4" customFormat="1" ht="29.25" hidden="1" customHeight="1">
      <c r="A49" s="37" t="s">
        <v>98</v>
      </c>
      <c r="B49" s="38"/>
      <c r="C49" s="17">
        <f>C5+C7+C8+C10</f>
        <v>0</v>
      </c>
      <c r="D49" s="17">
        <f>D5+D7+D8+D10</f>
        <v>0</v>
      </c>
      <c r="E49" s="25" t="e">
        <f t="shared" si="2"/>
        <v>#DIV/0!</v>
      </c>
      <c r="F49" s="25">
        <f t="shared" si="1"/>
        <v>0</v>
      </c>
    </row>
    <row r="50" spans="1:7" s="4" customFormat="1" ht="19.5" hidden="1" customHeight="1">
      <c r="A50" s="50" t="s">
        <v>90</v>
      </c>
      <c r="B50" s="46"/>
      <c r="C50" s="51">
        <f>C17-C49</f>
        <v>0</v>
      </c>
      <c r="D50" s="51">
        <f>D17-D49</f>
        <v>0</v>
      </c>
      <c r="E50" s="27" t="e">
        <f t="shared" si="2"/>
        <v>#DIV/0!</v>
      </c>
      <c r="F50" s="27">
        <f t="shared" si="1"/>
        <v>0</v>
      </c>
    </row>
    <row r="51" spans="1:7" s="4" customFormat="1" ht="0.75" customHeight="1">
      <c r="A51" s="52"/>
      <c r="B51" s="53"/>
      <c r="C51" s="54"/>
      <c r="D51" s="54"/>
      <c r="E51" s="55"/>
      <c r="F51" s="55"/>
    </row>
    <row r="52" spans="1:7" s="4" customFormat="1" ht="19.5" customHeight="1">
      <c r="A52" s="226" t="s">
        <v>91</v>
      </c>
      <c r="B52" s="228"/>
      <c r="C52" s="218"/>
      <c r="D52" s="218"/>
      <c r="E52" s="218"/>
      <c r="F52" s="219"/>
      <c r="G52" s="8"/>
    </row>
    <row r="53" spans="1:7" s="4" customFormat="1" ht="17.25" customHeight="1">
      <c r="A53" s="227"/>
      <c r="B53" s="229"/>
      <c r="C53" s="220"/>
      <c r="D53" s="220"/>
      <c r="E53" s="220"/>
      <c r="F53" s="221"/>
      <c r="G53" s="8"/>
    </row>
    <row r="54" spans="1:7" s="4" customFormat="1" ht="42" customHeight="1">
      <c r="A54" s="15" t="s">
        <v>92</v>
      </c>
      <c r="B54" s="24">
        <v>12020000</v>
      </c>
      <c r="C54" s="17"/>
      <c r="D54" s="17"/>
      <c r="E54" s="27" t="e">
        <f>D54/C54*100</f>
        <v>#DIV/0!</v>
      </c>
      <c r="F54" s="27">
        <f t="shared" ref="F54:F76" si="3">D54-C54</f>
        <v>0</v>
      </c>
      <c r="G54" s="8"/>
    </row>
    <row r="55" spans="1:7" s="4" customFormat="1" ht="75">
      <c r="A55" s="14" t="s">
        <v>100</v>
      </c>
      <c r="B55" s="26">
        <v>14071500</v>
      </c>
      <c r="C55" s="17"/>
      <c r="D55" s="17"/>
      <c r="E55" s="27" t="e">
        <f>D55/C55*100</f>
        <v>#DIV/0!</v>
      </c>
      <c r="F55" s="27">
        <f t="shared" si="3"/>
        <v>0</v>
      </c>
      <c r="G55" s="8"/>
    </row>
    <row r="56" spans="1:7" s="4" customFormat="1" ht="37.5">
      <c r="A56" s="14" t="s">
        <v>101</v>
      </c>
      <c r="B56" s="26">
        <v>21110000</v>
      </c>
      <c r="C56" s="17"/>
      <c r="D56" s="17"/>
      <c r="E56" s="27" t="e">
        <f>D56/C56*100</f>
        <v>#DIV/0!</v>
      </c>
      <c r="F56" s="27">
        <f t="shared" si="3"/>
        <v>0</v>
      </c>
      <c r="G56" s="9"/>
    </row>
    <row r="57" spans="1:7" s="4" customFormat="1" ht="37.5">
      <c r="A57" s="14" t="s">
        <v>96</v>
      </c>
      <c r="B57" s="26">
        <v>24060800</v>
      </c>
      <c r="C57" s="17"/>
      <c r="D57" s="17"/>
      <c r="E57" s="27"/>
      <c r="F57" s="27">
        <f t="shared" si="3"/>
        <v>0</v>
      </c>
      <c r="G57" s="9"/>
    </row>
    <row r="58" spans="1:7" s="4" customFormat="1" ht="37.5" hidden="1" customHeight="1">
      <c r="A58" s="14" t="s">
        <v>94</v>
      </c>
      <c r="B58" s="26">
        <v>24062100</v>
      </c>
      <c r="C58" s="18"/>
      <c r="D58" s="18"/>
      <c r="E58" s="27"/>
      <c r="F58" s="27">
        <f t="shared" si="3"/>
        <v>0</v>
      </c>
      <c r="G58" s="9"/>
    </row>
    <row r="59" spans="1:7" s="4" customFormat="1" ht="37.5" hidden="1" customHeight="1">
      <c r="A59" s="14" t="s">
        <v>132</v>
      </c>
      <c r="B59" s="26">
        <v>24110900</v>
      </c>
      <c r="C59" s="17"/>
      <c r="D59" s="17"/>
      <c r="E59" s="27"/>
      <c r="F59" s="27">
        <f t="shared" si="3"/>
        <v>0</v>
      </c>
      <c r="G59" s="9"/>
    </row>
    <row r="60" spans="1:7" s="4" customFormat="1" ht="37.5">
      <c r="A60" s="14" t="s">
        <v>97</v>
      </c>
      <c r="B60" s="26">
        <v>25000000</v>
      </c>
      <c r="C60" s="17"/>
      <c r="D60" s="56"/>
      <c r="E60" s="27" t="e">
        <f>D60/C60*100</f>
        <v>#DIV/0!</v>
      </c>
      <c r="F60" s="27">
        <f t="shared" si="3"/>
        <v>0</v>
      </c>
      <c r="G60" s="9"/>
    </row>
    <row r="61" spans="1:7" s="4" customFormat="1" ht="37.5">
      <c r="A61" s="14" t="s">
        <v>102</v>
      </c>
      <c r="B61" s="26">
        <v>31030000</v>
      </c>
      <c r="C61" s="17"/>
      <c r="D61" s="17"/>
      <c r="E61" s="27"/>
      <c r="F61" s="27">
        <f t="shared" si="3"/>
        <v>0</v>
      </c>
      <c r="G61" s="9"/>
    </row>
    <row r="62" spans="1:7" s="4" customFormat="1" ht="37.5">
      <c r="A62" s="14" t="s">
        <v>127</v>
      </c>
      <c r="B62" s="26">
        <v>50080000</v>
      </c>
      <c r="C62" s="17"/>
      <c r="D62" s="17"/>
      <c r="E62" s="27" t="e">
        <f>D62/C62*100</f>
        <v>#DIV/0!</v>
      </c>
      <c r="F62" s="27">
        <f t="shared" si="3"/>
        <v>0</v>
      </c>
      <c r="G62" s="9"/>
    </row>
    <row r="63" spans="1:7" s="4" customFormat="1" ht="56.25">
      <c r="A63" s="16" t="s">
        <v>108</v>
      </c>
      <c r="B63" s="28">
        <v>50110000</v>
      </c>
      <c r="C63" s="18"/>
      <c r="D63" s="18"/>
      <c r="E63" s="27"/>
      <c r="F63" s="27">
        <f t="shared" si="3"/>
        <v>0</v>
      </c>
      <c r="G63" s="9"/>
    </row>
    <row r="64" spans="1:7" s="4" customFormat="1" ht="26.25" customHeight="1">
      <c r="A64" s="57" t="s">
        <v>128</v>
      </c>
      <c r="B64" s="5"/>
      <c r="C64" s="36">
        <f>C54+C55+C56+C57+C58+C60+C62+C63+C61+C59</f>
        <v>0</v>
      </c>
      <c r="D64" s="36">
        <f>D54+D55+D56+D57+D58+D60+D62+D63+D61+D59</f>
        <v>0</v>
      </c>
      <c r="E64" s="36" t="e">
        <f>D64/C64*100</f>
        <v>#DIV/0!</v>
      </c>
      <c r="F64" s="36">
        <f t="shared" si="3"/>
        <v>0</v>
      </c>
      <c r="G64" s="10"/>
    </row>
    <row r="65" spans="1:10" s="6" customFormat="1" ht="26.25" customHeight="1">
      <c r="A65" s="58" t="s">
        <v>88</v>
      </c>
      <c r="B65" s="38">
        <v>41030000</v>
      </c>
      <c r="C65" s="39">
        <f>SUM(C66:C72)</f>
        <v>0</v>
      </c>
      <c r="D65" s="59">
        <f>SUM(D66:D72)</f>
        <v>0</v>
      </c>
      <c r="E65" s="60"/>
      <c r="F65" s="59">
        <f t="shared" si="3"/>
        <v>0</v>
      </c>
      <c r="H65" s="42"/>
      <c r="I65" s="42"/>
      <c r="J65" s="42"/>
    </row>
    <row r="66" spans="1:10" s="6" customFormat="1" ht="198.75" hidden="1" customHeight="1">
      <c r="A66" s="14" t="s">
        <v>143</v>
      </c>
      <c r="B66" s="24">
        <v>41034300</v>
      </c>
      <c r="C66" s="61">
        <v>0</v>
      </c>
      <c r="D66" s="62"/>
      <c r="E66" s="27"/>
      <c r="F66" s="63">
        <f t="shared" si="3"/>
        <v>0</v>
      </c>
    </row>
    <row r="67" spans="1:10" s="11" customFormat="1" ht="34.5" hidden="1" customHeight="1">
      <c r="A67" s="14" t="s">
        <v>103</v>
      </c>
      <c r="B67" s="26">
        <v>41032800</v>
      </c>
      <c r="C67" s="64"/>
      <c r="D67" s="44"/>
      <c r="E67" s="27" t="e">
        <f t="shared" ref="E67:E76" si="4">D67/C67*100</f>
        <v>#DIV/0!</v>
      </c>
      <c r="F67" s="36">
        <f t="shared" si="3"/>
        <v>0</v>
      </c>
    </row>
    <row r="68" spans="1:10" s="6" customFormat="1" ht="29.25" hidden="1" customHeight="1">
      <c r="A68" s="14" t="s">
        <v>116</v>
      </c>
      <c r="B68" s="26">
        <v>41034900</v>
      </c>
      <c r="C68" s="44"/>
      <c r="D68" s="44"/>
      <c r="E68" s="27" t="e">
        <f t="shared" si="4"/>
        <v>#DIV/0!</v>
      </c>
      <c r="F68" s="36">
        <f t="shared" si="3"/>
        <v>0</v>
      </c>
    </row>
    <row r="69" spans="1:10" s="6" customFormat="1" ht="132.75" hidden="1" customHeight="1">
      <c r="A69" s="14" t="s">
        <v>129</v>
      </c>
      <c r="B69" s="26">
        <v>41036600</v>
      </c>
      <c r="C69" s="43"/>
      <c r="D69" s="43"/>
      <c r="E69" s="27" t="e">
        <f t="shared" si="4"/>
        <v>#DIV/0!</v>
      </c>
      <c r="F69" s="27">
        <f t="shared" si="3"/>
        <v>0</v>
      </c>
    </row>
    <row r="70" spans="1:10" s="6" customFormat="1" ht="29.25" hidden="1" customHeight="1">
      <c r="A70" s="14" t="s">
        <v>117</v>
      </c>
      <c r="B70" s="26">
        <v>41036200</v>
      </c>
      <c r="C70" s="44"/>
      <c r="D70" s="44"/>
      <c r="E70" s="45" t="e">
        <f t="shared" si="4"/>
        <v>#DIV/0!</v>
      </c>
      <c r="F70" s="45">
        <f t="shared" si="3"/>
        <v>0</v>
      </c>
    </row>
    <row r="71" spans="1:10" s="6" customFormat="1" ht="29.25" hidden="1" customHeight="1">
      <c r="A71" s="14"/>
      <c r="B71" s="26">
        <v>41037100</v>
      </c>
      <c r="C71" s="44"/>
      <c r="D71" s="44"/>
      <c r="E71" s="45" t="e">
        <f t="shared" si="4"/>
        <v>#DIV/0!</v>
      </c>
      <c r="F71" s="45">
        <f t="shared" si="3"/>
        <v>0</v>
      </c>
    </row>
    <row r="72" spans="1:10" s="6" customFormat="1" ht="29.25" hidden="1" customHeight="1">
      <c r="A72" s="14" t="s">
        <v>118</v>
      </c>
      <c r="B72" s="26">
        <v>41037900</v>
      </c>
      <c r="C72" s="44"/>
      <c r="D72" s="44"/>
      <c r="E72" s="45" t="e">
        <f t="shared" si="4"/>
        <v>#DIV/0!</v>
      </c>
      <c r="F72" s="45">
        <f t="shared" si="3"/>
        <v>0</v>
      </c>
    </row>
    <row r="73" spans="1:10" s="6" customFormat="1" ht="57.75" hidden="1" customHeight="1">
      <c r="A73" s="14" t="s">
        <v>130</v>
      </c>
      <c r="B73" s="26">
        <v>43010000</v>
      </c>
      <c r="C73" s="49"/>
      <c r="D73" s="49"/>
      <c r="E73" s="29" t="e">
        <f t="shared" si="4"/>
        <v>#DIV/0!</v>
      </c>
      <c r="F73" s="29">
        <f t="shared" si="3"/>
        <v>0</v>
      </c>
    </row>
    <row r="74" spans="1:10" s="6" customFormat="1" ht="36.75" hidden="1" customHeight="1">
      <c r="A74" s="65" t="s">
        <v>126</v>
      </c>
      <c r="B74" s="53"/>
      <c r="C74" s="66">
        <f>C64+C65+C73</f>
        <v>0</v>
      </c>
      <c r="D74" s="67">
        <f>D64+D65+D73</f>
        <v>0</v>
      </c>
      <c r="E74" s="68" t="e">
        <f t="shared" si="4"/>
        <v>#DIV/0!</v>
      </c>
      <c r="F74" s="69">
        <f t="shared" si="3"/>
        <v>0</v>
      </c>
    </row>
    <row r="75" spans="1:10" s="11" customFormat="1" ht="45" customHeight="1">
      <c r="A75" s="57" t="s">
        <v>131</v>
      </c>
      <c r="B75" s="5"/>
      <c r="C75" s="36">
        <f>C64+C17</f>
        <v>0</v>
      </c>
      <c r="D75" s="36">
        <f>D64+D17</f>
        <v>0</v>
      </c>
      <c r="E75" s="63" t="e">
        <f t="shared" si="4"/>
        <v>#DIV/0!</v>
      </c>
      <c r="F75" s="36">
        <f t="shared" si="3"/>
        <v>0</v>
      </c>
    </row>
    <row r="76" spans="1:10" s="4" customFormat="1" ht="35.25" hidden="1" customHeight="1">
      <c r="A76" s="70" t="s">
        <v>115</v>
      </c>
      <c r="B76" s="71"/>
      <c r="C76" s="72">
        <f>C74+C48</f>
        <v>0</v>
      </c>
      <c r="D76" s="72">
        <f>D74+D48</f>
        <v>0</v>
      </c>
      <c r="E76" s="36" t="e">
        <f t="shared" si="4"/>
        <v>#DIV/0!</v>
      </c>
      <c r="F76" s="36">
        <f t="shared" si="3"/>
        <v>0</v>
      </c>
    </row>
    <row r="77" spans="1:10" ht="13.5" customHeight="1">
      <c r="A77" s="222"/>
      <c r="B77" s="223"/>
      <c r="C77" s="223"/>
      <c r="D77" s="223"/>
    </row>
    <row r="78" spans="1:10">
      <c r="C78" s="73"/>
    </row>
    <row r="79" spans="1:10" ht="12.75">
      <c r="A79" s="74"/>
      <c r="B79" s="74"/>
      <c r="C79" s="74"/>
      <c r="D79" s="74"/>
      <c r="E79" s="74"/>
    </row>
    <row r="80" spans="1:10">
      <c r="B80" s="13"/>
      <c r="C80" s="75"/>
    </row>
    <row r="81" spans="2:2">
      <c r="B81" s="13"/>
    </row>
  </sheetData>
  <mergeCells count="7">
    <mergeCell ref="C52:F53"/>
    <mergeCell ref="A77:D77"/>
    <mergeCell ref="A3:B3"/>
    <mergeCell ref="A1:F1"/>
    <mergeCell ref="A52:A53"/>
    <mergeCell ref="B52:B53"/>
    <mergeCell ref="A2:E2"/>
  </mergeCells>
  <phoneticPr fontId="2" type="noConversion"/>
  <pageMargins left="0.15" right="0.17" top="0.17" bottom="0.16" header="11.48" footer="0.22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H96"/>
  <sheetViews>
    <sheetView showZeros="0" tabSelected="1" zoomScale="75" zoomScaleNormal="75" zoomScaleSheetLayoutView="75" workbookViewId="0">
      <pane xSplit="2" ySplit="10" topLeftCell="C54" activePane="bottomRight" state="frozen"/>
      <selection pane="topRight" activeCell="C1" sqref="C1"/>
      <selection pane="bottomLeft" activeCell="A5" sqref="A5"/>
      <selection pane="bottomRight" activeCell="J56" sqref="J56"/>
    </sheetView>
  </sheetViews>
  <sheetFormatPr defaultRowHeight="11.25"/>
  <cols>
    <col min="1" max="1" width="16.85546875" style="190" customWidth="1"/>
    <col min="2" max="2" width="86.5703125" style="190" customWidth="1"/>
    <col min="3" max="3" width="21.28515625" style="190" customWidth="1"/>
    <col min="4" max="4" width="19.7109375" style="190" customWidth="1"/>
    <col min="5" max="5" width="16.5703125" style="190" customWidth="1"/>
    <col min="6" max="6" width="16.7109375" style="190" hidden="1" customWidth="1"/>
    <col min="7" max="7" width="9.140625" style="190"/>
    <col min="8" max="8" width="12.7109375" style="190" bestFit="1" customWidth="1"/>
    <col min="9" max="16384" width="9.140625" style="190"/>
  </cols>
  <sheetData>
    <row r="2" spans="1:6" ht="18.75">
      <c r="C2" s="108" t="s">
        <v>52</v>
      </c>
      <c r="D2" s="108"/>
      <c r="E2" s="108"/>
    </row>
    <row r="3" spans="1:6" ht="18.75">
      <c r="C3" s="108" t="s">
        <v>54</v>
      </c>
      <c r="D3" s="108"/>
      <c r="E3" s="108"/>
    </row>
    <row r="4" spans="1:6" ht="18.75">
      <c r="C4" s="108" t="s">
        <v>53</v>
      </c>
      <c r="D4" s="107"/>
      <c r="E4" s="107"/>
    </row>
    <row r="5" spans="1:6" ht="18.75">
      <c r="C5" s="231" t="s">
        <v>44</v>
      </c>
      <c r="D5" s="231"/>
      <c r="E5" s="231"/>
    </row>
    <row r="7" spans="1:6" s="151" customFormat="1" ht="24.75" customHeight="1">
      <c r="A7" s="230" t="s">
        <v>192</v>
      </c>
      <c r="B7" s="230"/>
      <c r="C7" s="230"/>
      <c r="D7" s="230"/>
      <c r="E7" s="230"/>
      <c r="F7" s="230"/>
    </row>
    <row r="8" spans="1:6" s="151" customFormat="1" ht="21" customHeight="1">
      <c r="A8" s="230" t="s">
        <v>50</v>
      </c>
      <c r="B8" s="230"/>
      <c r="C8" s="230"/>
      <c r="D8" s="230"/>
      <c r="E8" s="230"/>
      <c r="F8" s="230"/>
    </row>
    <row r="9" spans="1:6" s="151" customFormat="1" ht="17.25" customHeight="1" thickBot="1">
      <c r="B9" s="152"/>
      <c r="C9" s="152"/>
      <c r="E9" s="153" t="s">
        <v>99</v>
      </c>
    </row>
    <row r="10" spans="1:6" s="151" customFormat="1" ht="97.9" customHeight="1" thickBot="1">
      <c r="A10" s="77" t="s">
        <v>70</v>
      </c>
      <c r="B10" s="78" t="s">
        <v>71</v>
      </c>
      <c r="C10" s="78" t="s">
        <v>210</v>
      </c>
      <c r="D10" s="78" t="s">
        <v>211</v>
      </c>
      <c r="E10" s="79" t="s">
        <v>51</v>
      </c>
      <c r="F10" s="80" t="s">
        <v>144</v>
      </c>
    </row>
    <row r="11" spans="1:6" s="151" customFormat="1" ht="27.75" customHeight="1">
      <c r="A11" s="94"/>
      <c r="B11" s="101" t="s">
        <v>145</v>
      </c>
      <c r="C11" s="95"/>
      <c r="D11" s="95"/>
      <c r="E11" s="96"/>
      <c r="F11" s="81"/>
    </row>
    <row r="12" spans="1:6" s="83" customFormat="1" ht="18.75">
      <c r="A12" s="155">
        <v>11010000</v>
      </c>
      <c r="B12" s="156" t="s">
        <v>193</v>
      </c>
      <c r="C12" s="89">
        <v>1370607.3</v>
      </c>
      <c r="D12" s="89">
        <v>1406685.2</v>
      </c>
      <c r="E12" s="157">
        <f t="shared" ref="E12:E65" si="0">IF(C12=0,"",D12/C12*100)</f>
        <v>102.63225651869794</v>
      </c>
      <c r="F12" s="158" t="e">
        <f>D12/#REF!*100</f>
        <v>#REF!</v>
      </c>
    </row>
    <row r="13" spans="1:6" s="83" customFormat="1" ht="18.75">
      <c r="A13" s="155">
        <v>11020000</v>
      </c>
      <c r="B13" s="156" t="s">
        <v>146</v>
      </c>
      <c r="C13" s="89">
        <v>265045.3</v>
      </c>
      <c r="D13" s="89">
        <v>378541.4</v>
      </c>
      <c r="E13" s="157">
        <f t="shared" si="0"/>
        <v>142.82139694610697</v>
      </c>
      <c r="F13" s="158" t="e">
        <f>D13/#REF!*100</f>
        <v>#REF!</v>
      </c>
    </row>
    <row r="14" spans="1:6" s="83" customFormat="1" ht="21" customHeight="1">
      <c r="A14" s="84">
        <v>13010000</v>
      </c>
      <c r="B14" s="156" t="s">
        <v>194</v>
      </c>
      <c r="C14" s="89"/>
      <c r="D14" s="89">
        <v>-9.6999999999999993</v>
      </c>
      <c r="E14" s="157" t="str">
        <f t="shared" si="0"/>
        <v/>
      </c>
      <c r="F14" s="158"/>
    </row>
    <row r="15" spans="1:6" s="83" customFormat="1" ht="18.75">
      <c r="A15" s="84">
        <v>13020000</v>
      </c>
      <c r="B15" s="159" t="s">
        <v>195</v>
      </c>
      <c r="C15" s="89">
        <v>15570</v>
      </c>
      <c r="D15" s="89">
        <v>18612</v>
      </c>
      <c r="E15" s="157">
        <f t="shared" si="0"/>
        <v>119.53757225433526</v>
      </c>
      <c r="F15" s="158"/>
    </row>
    <row r="16" spans="1:6" s="83" customFormat="1" ht="18.75">
      <c r="A16" s="84">
        <v>13030000</v>
      </c>
      <c r="B16" s="159" t="s">
        <v>196</v>
      </c>
      <c r="C16" s="89">
        <v>438000</v>
      </c>
      <c r="D16" s="89">
        <v>477161.9</v>
      </c>
      <c r="E16" s="157">
        <f t="shared" si="0"/>
        <v>108.94107305936073</v>
      </c>
      <c r="F16" s="158"/>
    </row>
    <row r="17" spans="1:8" s="83" customFormat="1" ht="18.75">
      <c r="A17" s="84">
        <v>13070000</v>
      </c>
      <c r="B17" s="156" t="s">
        <v>147</v>
      </c>
      <c r="C17" s="89">
        <v>25</v>
      </c>
      <c r="D17" s="89">
        <v>61.2</v>
      </c>
      <c r="E17" s="157">
        <f t="shared" si="0"/>
        <v>244.79999999999998</v>
      </c>
      <c r="F17" s="158" t="e">
        <f>D17/#REF!*100</f>
        <v>#REF!</v>
      </c>
    </row>
    <row r="18" spans="1:8" s="83" customFormat="1" ht="19.5" hidden="1">
      <c r="A18" s="84">
        <v>19010000</v>
      </c>
      <c r="B18" s="156" t="s">
        <v>148</v>
      </c>
      <c r="C18" s="82"/>
      <c r="D18" s="82"/>
      <c r="E18" s="157" t="str">
        <f t="shared" si="0"/>
        <v/>
      </c>
      <c r="F18" s="158"/>
    </row>
    <row r="19" spans="1:8" s="83" customFormat="1" ht="56.25">
      <c r="A19" s="84">
        <v>21010300</v>
      </c>
      <c r="B19" s="156" t="s">
        <v>197</v>
      </c>
      <c r="C19" s="89">
        <v>96</v>
      </c>
      <c r="D19" s="89">
        <v>116.4</v>
      </c>
      <c r="E19" s="157">
        <f t="shared" si="0"/>
        <v>121.25000000000001</v>
      </c>
      <c r="F19" s="158" t="e">
        <f>D19/#REF!*100</f>
        <v>#REF!</v>
      </c>
    </row>
    <row r="20" spans="1:8" s="83" customFormat="1" ht="18.75">
      <c r="A20" s="84">
        <v>21050000</v>
      </c>
      <c r="B20" s="156" t="s">
        <v>149</v>
      </c>
      <c r="C20" s="89">
        <v>9000</v>
      </c>
      <c r="D20" s="89">
        <v>27573.5</v>
      </c>
      <c r="E20" s="157">
        <f t="shared" si="0"/>
        <v>306.37222222222221</v>
      </c>
      <c r="F20" s="158" t="e">
        <f>D20/#REF!*100</f>
        <v>#REF!</v>
      </c>
    </row>
    <row r="21" spans="1:8" s="83" customFormat="1" ht="18.75">
      <c r="A21" s="84">
        <v>22010000</v>
      </c>
      <c r="B21" s="156" t="s">
        <v>150</v>
      </c>
      <c r="C21" s="89">
        <v>31350</v>
      </c>
      <c r="D21" s="89">
        <v>32771.599999999999</v>
      </c>
      <c r="E21" s="157">
        <f t="shared" si="0"/>
        <v>104.53460925039873</v>
      </c>
      <c r="F21" s="158" t="e">
        <f>D21/#REF!*100</f>
        <v>#REF!</v>
      </c>
    </row>
    <row r="22" spans="1:8" s="83" customFormat="1" ht="37.5">
      <c r="A22" s="84">
        <v>22080400</v>
      </c>
      <c r="B22" s="156" t="s">
        <v>198</v>
      </c>
      <c r="C22" s="89">
        <v>2885</v>
      </c>
      <c r="D22" s="89">
        <v>2980.9</v>
      </c>
      <c r="E22" s="157">
        <f t="shared" si="0"/>
        <v>103.32409012131716</v>
      </c>
      <c r="F22" s="158" t="e">
        <f>D22/#REF!*100</f>
        <v>#REF!</v>
      </c>
    </row>
    <row r="23" spans="1:8" s="83" customFormat="1" ht="75">
      <c r="A23" s="84">
        <v>22130000</v>
      </c>
      <c r="B23" s="156" t="s">
        <v>151</v>
      </c>
      <c r="C23" s="89">
        <v>576</v>
      </c>
      <c r="D23" s="89">
        <v>621.6</v>
      </c>
      <c r="E23" s="157">
        <f t="shared" si="0"/>
        <v>107.91666666666666</v>
      </c>
      <c r="F23" s="158" t="e">
        <f>D23/#REF!*100</f>
        <v>#REF!</v>
      </c>
    </row>
    <row r="24" spans="1:8" s="83" customFormat="1" ht="18.75">
      <c r="A24" s="84">
        <v>24060000</v>
      </c>
      <c r="B24" s="156" t="s">
        <v>77</v>
      </c>
      <c r="C24" s="89">
        <v>800</v>
      </c>
      <c r="D24" s="89">
        <v>1342.5</v>
      </c>
      <c r="E24" s="157">
        <f t="shared" si="0"/>
        <v>167.8125</v>
      </c>
      <c r="F24" s="160" t="e">
        <f>D24/#REF!*100</f>
        <v>#REF!</v>
      </c>
    </row>
    <row r="25" spans="1:8" s="83" customFormat="1" ht="38.25" thickBot="1">
      <c r="A25" s="84">
        <v>31020000</v>
      </c>
      <c r="B25" s="156" t="s">
        <v>136</v>
      </c>
      <c r="C25" s="82"/>
      <c r="D25" s="89">
        <v>1.1000000000000001</v>
      </c>
      <c r="E25" s="157" t="str">
        <f t="shared" si="0"/>
        <v/>
      </c>
      <c r="F25" s="161"/>
    </row>
    <row r="26" spans="1:8" s="83" customFormat="1" ht="38.25" thickBot="1">
      <c r="A26" s="162"/>
      <c r="B26" s="163" t="s">
        <v>152</v>
      </c>
      <c r="C26" s="164">
        <f>SUM(C12:C25)</f>
        <v>2133954.6</v>
      </c>
      <c r="D26" s="164">
        <f>SUM(D12:D25)</f>
        <v>2346459.6000000006</v>
      </c>
      <c r="E26" s="106">
        <f t="shared" si="0"/>
        <v>109.95827183952275</v>
      </c>
      <c r="F26" s="165" t="e">
        <f>D26/#REF!*100</f>
        <v>#REF!</v>
      </c>
      <c r="H26" s="90"/>
    </row>
    <row r="27" spans="1:8" s="83" customFormat="1" ht="18.75">
      <c r="A27" s="84">
        <v>40000000</v>
      </c>
      <c r="B27" s="166" t="s">
        <v>153</v>
      </c>
      <c r="C27" s="167">
        <f>C28+C31+C58</f>
        <v>5342929.4000000022</v>
      </c>
      <c r="D27" s="167">
        <f>D28+D31+D58</f>
        <v>4902889.2</v>
      </c>
      <c r="E27" s="168">
        <f t="shared" si="0"/>
        <v>91.76406485925115</v>
      </c>
      <c r="F27" s="158"/>
      <c r="H27" s="90"/>
    </row>
    <row r="28" spans="1:8" s="83" customFormat="1" ht="18.75">
      <c r="A28" s="84">
        <v>41020000</v>
      </c>
      <c r="B28" s="97" t="s">
        <v>85</v>
      </c>
      <c r="C28" s="89">
        <f>C29+C30</f>
        <v>515642.5</v>
      </c>
      <c r="D28" s="89">
        <f>D29+D30</f>
        <v>515642.5</v>
      </c>
      <c r="E28" s="157">
        <f t="shared" si="0"/>
        <v>100</v>
      </c>
      <c r="F28" s="158"/>
    </row>
    <row r="29" spans="1:8" s="83" customFormat="1" ht="60" customHeight="1">
      <c r="A29" s="84">
        <v>41020200</v>
      </c>
      <c r="B29" s="97" t="s">
        <v>182</v>
      </c>
      <c r="C29" s="89">
        <v>509575.4</v>
      </c>
      <c r="D29" s="89">
        <v>509575.4</v>
      </c>
      <c r="E29" s="100">
        <f t="shared" si="0"/>
        <v>100</v>
      </c>
      <c r="F29" s="158"/>
    </row>
    <row r="30" spans="1:8" s="83" customFormat="1" ht="27" customHeight="1">
      <c r="A30" s="84">
        <v>41020600</v>
      </c>
      <c r="B30" s="97" t="s">
        <v>186</v>
      </c>
      <c r="C30" s="89">
        <v>6067.1</v>
      </c>
      <c r="D30" s="89">
        <v>6067.1</v>
      </c>
      <c r="E30" s="100"/>
      <c r="F30" s="158"/>
    </row>
    <row r="31" spans="1:8" s="83" customFormat="1" ht="18.75">
      <c r="A31" s="84">
        <v>41030000</v>
      </c>
      <c r="B31" s="97" t="s">
        <v>88</v>
      </c>
      <c r="C31" s="89">
        <f>SUM(C32:C57)</f>
        <v>4785751.0000000019</v>
      </c>
      <c r="D31" s="89">
        <f>SUM(D32:D57)</f>
        <v>4348911.1000000006</v>
      </c>
      <c r="E31" s="100">
        <f t="shared" si="0"/>
        <v>90.87207211574524</v>
      </c>
      <c r="F31" s="158"/>
    </row>
    <row r="32" spans="1:8" s="83" customFormat="1" ht="48" customHeight="1">
      <c r="A32" s="84">
        <v>41030300</v>
      </c>
      <c r="B32" s="97" t="s">
        <v>199</v>
      </c>
      <c r="C32" s="89">
        <v>58972.6</v>
      </c>
      <c r="D32" s="89">
        <v>45939.199999999997</v>
      </c>
      <c r="E32" s="100">
        <f t="shared" si="0"/>
        <v>77.899227776967606</v>
      </c>
      <c r="F32" s="158"/>
    </row>
    <row r="33" spans="1:6" s="83" customFormat="1" ht="273.75" customHeight="1">
      <c r="A33" s="84">
        <v>41030500</v>
      </c>
      <c r="B33" s="97" t="s">
        <v>200</v>
      </c>
      <c r="C33" s="89">
        <v>772.3</v>
      </c>
      <c r="D33" s="89">
        <v>772.3</v>
      </c>
      <c r="E33" s="100">
        <f t="shared" si="0"/>
        <v>100</v>
      </c>
      <c r="F33" s="158"/>
    </row>
    <row r="34" spans="1:6" s="83" customFormat="1" ht="178.5" customHeight="1">
      <c r="A34" s="84" t="s">
        <v>154</v>
      </c>
      <c r="B34" s="97" t="s">
        <v>55</v>
      </c>
      <c r="C34" s="89">
        <v>2067451.3</v>
      </c>
      <c r="D34" s="89">
        <v>1692688.9</v>
      </c>
      <c r="E34" s="100">
        <f t="shared" si="0"/>
        <v>81.873217521496144</v>
      </c>
      <c r="F34" s="158"/>
    </row>
    <row r="35" spans="1:6" s="83" customFormat="1" ht="222.75" customHeight="1">
      <c r="A35" s="84" t="s">
        <v>155</v>
      </c>
      <c r="B35" s="97" t="s">
        <v>201</v>
      </c>
      <c r="C35" s="89">
        <v>1059884.7</v>
      </c>
      <c r="D35" s="89">
        <v>1053898.3</v>
      </c>
      <c r="E35" s="100">
        <f t="shared" si="0"/>
        <v>99.435183845940983</v>
      </c>
      <c r="F35" s="158"/>
    </row>
    <row r="36" spans="1:6" s="83" customFormat="1" ht="75" hidden="1">
      <c r="A36" s="84" t="s">
        <v>156</v>
      </c>
      <c r="B36" s="97" t="s">
        <v>157</v>
      </c>
      <c r="C36" s="169"/>
      <c r="D36" s="169"/>
      <c r="E36" s="91" t="str">
        <f t="shared" si="0"/>
        <v/>
      </c>
      <c r="F36" s="158"/>
    </row>
    <row r="37" spans="1:6" s="83" customFormat="1" ht="63" customHeight="1">
      <c r="A37" s="84" t="s">
        <v>158</v>
      </c>
      <c r="B37" s="97" t="s">
        <v>56</v>
      </c>
      <c r="C37" s="89">
        <v>48263.8</v>
      </c>
      <c r="D37" s="89">
        <v>24924.6</v>
      </c>
      <c r="E37" s="100">
        <f t="shared" si="0"/>
        <v>51.642431801888776</v>
      </c>
      <c r="F37" s="158"/>
    </row>
    <row r="38" spans="1:6" s="83" customFormat="1" ht="52.5" customHeight="1">
      <c r="A38" s="84">
        <v>41031600</v>
      </c>
      <c r="B38" s="97" t="s">
        <v>202</v>
      </c>
      <c r="C38" s="89">
        <v>6643.2</v>
      </c>
      <c r="D38" s="89">
        <v>3746.5</v>
      </c>
      <c r="E38" s="100">
        <f t="shared" si="0"/>
        <v>56.396013969171491</v>
      </c>
      <c r="F38" s="158"/>
    </row>
    <row r="39" spans="1:6" s="83" customFormat="1" ht="84.75" customHeight="1">
      <c r="A39" s="84">
        <v>41031800</v>
      </c>
      <c r="B39" s="97" t="s">
        <v>203</v>
      </c>
      <c r="C39" s="89">
        <v>166405.1</v>
      </c>
      <c r="D39" s="89">
        <v>154383.29999999999</v>
      </c>
      <c r="E39" s="100">
        <f t="shared" si="0"/>
        <v>92.775581998388262</v>
      </c>
      <c r="F39" s="158"/>
    </row>
    <row r="40" spans="1:6" s="83" customFormat="1" ht="57.75" customHeight="1">
      <c r="A40" s="84" t="s">
        <v>159</v>
      </c>
      <c r="B40" s="97" t="s">
        <v>57</v>
      </c>
      <c r="C40" s="89">
        <v>5049</v>
      </c>
      <c r="D40" s="89">
        <v>5049</v>
      </c>
      <c r="E40" s="100">
        <f t="shared" si="0"/>
        <v>100</v>
      </c>
      <c r="F40" s="158"/>
    </row>
    <row r="41" spans="1:6" s="83" customFormat="1" ht="57.75" customHeight="1">
      <c r="A41" s="84">
        <v>41033300</v>
      </c>
      <c r="B41" s="97" t="s">
        <v>58</v>
      </c>
      <c r="C41" s="89">
        <v>41096.699999999997</v>
      </c>
      <c r="D41" s="89">
        <v>41096.699999999997</v>
      </c>
      <c r="E41" s="100">
        <f t="shared" si="0"/>
        <v>100</v>
      </c>
      <c r="F41" s="158"/>
    </row>
    <row r="42" spans="1:6" s="83" customFormat="1" ht="37.5">
      <c r="A42" s="84" t="s">
        <v>160</v>
      </c>
      <c r="B42" s="97" t="s">
        <v>59</v>
      </c>
      <c r="C42" s="89">
        <v>11538.4</v>
      </c>
      <c r="D42" s="89">
        <v>11538.4</v>
      </c>
      <c r="E42" s="100">
        <f t="shared" si="0"/>
        <v>100</v>
      </c>
      <c r="F42" s="158"/>
    </row>
    <row r="43" spans="1:6" s="83" customFormat="1" ht="56.25">
      <c r="A43" s="84">
        <v>41033600</v>
      </c>
      <c r="B43" s="97" t="s">
        <v>184</v>
      </c>
      <c r="C43" s="89">
        <v>9147.2000000000007</v>
      </c>
      <c r="D43" s="89">
        <v>8678.9</v>
      </c>
      <c r="E43" s="100">
        <f t="shared" si="0"/>
        <v>94.880400559734113</v>
      </c>
      <c r="F43" s="158"/>
    </row>
    <row r="44" spans="1:6" s="83" customFormat="1" ht="56.25">
      <c r="A44" s="84" t="s">
        <v>161</v>
      </c>
      <c r="B44" s="97" t="s">
        <v>162</v>
      </c>
      <c r="C44" s="89">
        <v>694.2</v>
      </c>
      <c r="D44" s="89">
        <v>692.4</v>
      </c>
      <c r="E44" s="100">
        <f t="shared" si="0"/>
        <v>99.740708729472757</v>
      </c>
      <c r="F44" s="158"/>
    </row>
    <row r="45" spans="1:6" s="83" customFormat="1" ht="56.25">
      <c r="A45" s="84">
        <v>41033800</v>
      </c>
      <c r="B45" s="97" t="s">
        <v>60</v>
      </c>
      <c r="C45" s="89">
        <v>896</v>
      </c>
      <c r="D45" s="89">
        <v>896</v>
      </c>
      <c r="E45" s="100">
        <f t="shared" si="0"/>
        <v>100</v>
      </c>
      <c r="F45" s="158"/>
    </row>
    <row r="46" spans="1:6" s="83" customFormat="1" ht="18.75">
      <c r="A46" s="84" t="s">
        <v>163</v>
      </c>
      <c r="B46" s="97" t="s">
        <v>164</v>
      </c>
      <c r="C46" s="89">
        <v>321602.2</v>
      </c>
      <c r="D46" s="89">
        <v>321602.2</v>
      </c>
      <c r="E46" s="100">
        <f t="shared" si="0"/>
        <v>100</v>
      </c>
      <c r="F46" s="158"/>
    </row>
    <row r="47" spans="1:6" s="83" customFormat="1" ht="18.75">
      <c r="A47" s="84" t="s">
        <v>165</v>
      </c>
      <c r="B47" s="97" t="s">
        <v>166</v>
      </c>
      <c r="C47" s="89">
        <v>844374.2</v>
      </c>
      <c r="D47" s="89">
        <v>844374.2</v>
      </c>
      <c r="E47" s="100">
        <f t="shared" si="0"/>
        <v>100</v>
      </c>
      <c r="F47" s="158"/>
    </row>
    <row r="48" spans="1:6" s="83" customFormat="1" ht="90" customHeight="1">
      <c r="A48" s="84">
        <v>41034400</v>
      </c>
      <c r="B48" s="97" t="s">
        <v>61</v>
      </c>
      <c r="C48" s="89">
        <v>23572.7</v>
      </c>
      <c r="D48" s="89">
        <v>23510.6</v>
      </c>
      <c r="E48" s="100">
        <f t="shared" si="0"/>
        <v>99.7365596643575</v>
      </c>
      <c r="F48" s="158"/>
    </row>
    <row r="49" spans="1:6" s="83" customFormat="1" ht="51" customHeight="1">
      <c r="A49" s="84">
        <v>41034500</v>
      </c>
      <c r="B49" s="97" t="s">
        <v>187</v>
      </c>
      <c r="C49" s="89">
        <v>4369.3</v>
      </c>
      <c r="D49" s="89">
        <v>4369.3</v>
      </c>
      <c r="E49" s="100">
        <f t="shared" si="0"/>
        <v>100</v>
      </c>
      <c r="F49" s="158"/>
    </row>
    <row r="50" spans="1:6" s="83" customFormat="1" ht="51" customHeight="1">
      <c r="A50" s="84">
        <v>41035400</v>
      </c>
      <c r="B50" s="97" t="s">
        <v>183</v>
      </c>
      <c r="C50" s="89">
        <v>21697.1</v>
      </c>
      <c r="D50" s="89">
        <v>21697.1</v>
      </c>
      <c r="E50" s="100">
        <f t="shared" si="0"/>
        <v>100</v>
      </c>
      <c r="F50" s="158"/>
    </row>
    <row r="51" spans="1:6" s="83" customFormat="1" ht="18.75" hidden="1">
      <c r="A51" s="84"/>
      <c r="B51" s="97"/>
      <c r="C51" s="170"/>
      <c r="D51" s="170"/>
      <c r="E51" s="100" t="str">
        <f t="shared" si="0"/>
        <v/>
      </c>
      <c r="F51" s="158"/>
    </row>
    <row r="52" spans="1:6" s="83" customFormat="1" ht="18.75" hidden="1">
      <c r="A52" s="84"/>
      <c r="B52" s="97"/>
      <c r="C52" s="170"/>
      <c r="D52" s="170"/>
      <c r="E52" s="100" t="str">
        <f t="shared" si="0"/>
        <v/>
      </c>
      <c r="F52" s="158"/>
    </row>
    <row r="53" spans="1:6" s="83" customFormat="1" ht="147" customHeight="1">
      <c r="A53" s="84" t="s">
        <v>167</v>
      </c>
      <c r="B53" s="97" t="s">
        <v>62</v>
      </c>
      <c r="C53" s="89">
        <v>32027.7</v>
      </c>
      <c r="D53" s="89">
        <v>31203.4</v>
      </c>
      <c r="E53" s="100">
        <f t="shared" si="0"/>
        <v>97.426290367400725</v>
      </c>
      <c r="F53" s="158"/>
    </row>
    <row r="54" spans="1:6" s="83" customFormat="1" ht="181.5" customHeight="1">
      <c r="A54" s="84" t="s">
        <v>168</v>
      </c>
      <c r="B54" s="97" t="s">
        <v>63</v>
      </c>
      <c r="C54" s="89">
        <v>13760</v>
      </c>
      <c r="D54" s="89">
        <v>13689.9</v>
      </c>
      <c r="E54" s="100">
        <f t="shared" si="0"/>
        <v>99.49055232558139</v>
      </c>
      <c r="F54" s="158"/>
    </row>
    <row r="55" spans="1:6" s="83" customFormat="1" ht="201.75" customHeight="1">
      <c r="A55" s="84">
        <v>41036400</v>
      </c>
      <c r="B55" s="97" t="s">
        <v>64</v>
      </c>
      <c r="C55" s="89">
        <v>6316.2</v>
      </c>
      <c r="D55" s="89">
        <v>6301.7</v>
      </c>
      <c r="E55" s="100">
        <f t="shared" si="0"/>
        <v>99.770431588613405</v>
      </c>
      <c r="F55" s="158"/>
    </row>
    <row r="56" spans="1:6" s="83" customFormat="1" ht="48" customHeight="1">
      <c r="A56" s="84" t="s">
        <v>169</v>
      </c>
      <c r="B56" s="97" t="s">
        <v>65</v>
      </c>
      <c r="C56" s="89">
        <v>1934.2</v>
      </c>
      <c r="D56" s="89">
        <v>1911.5</v>
      </c>
      <c r="E56" s="100">
        <f t="shared" si="0"/>
        <v>98.826388170819982</v>
      </c>
      <c r="F56" s="158"/>
    </row>
    <row r="57" spans="1:6" s="83" customFormat="1" ht="51.75" customHeight="1">
      <c r="A57" s="84">
        <v>41037200</v>
      </c>
      <c r="B57" s="97" t="s">
        <v>66</v>
      </c>
      <c r="C57" s="89">
        <v>39282.9</v>
      </c>
      <c r="D57" s="89">
        <v>35946.699999999997</v>
      </c>
      <c r="E57" s="100">
        <f t="shared" si="0"/>
        <v>91.507246155451853</v>
      </c>
      <c r="F57" s="158"/>
    </row>
    <row r="58" spans="1:6" s="83" customFormat="1" ht="26.25" customHeight="1">
      <c r="A58" s="84">
        <v>41050000</v>
      </c>
      <c r="B58" s="97" t="s">
        <v>67</v>
      </c>
      <c r="C58" s="89">
        <f>SUM(C59:C65)</f>
        <v>41535.9</v>
      </c>
      <c r="D58" s="89">
        <f>SUM(D59:D65)</f>
        <v>38335.600000000006</v>
      </c>
      <c r="E58" s="100">
        <f t="shared" si="0"/>
        <v>92.29509893850863</v>
      </c>
      <c r="F58" s="160"/>
    </row>
    <row r="59" spans="1:6" s="83" customFormat="1" ht="50.25" customHeight="1">
      <c r="A59" s="84">
        <v>41051100</v>
      </c>
      <c r="B59" s="97" t="s">
        <v>189</v>
      </c>
      <c r="C59" s="89">
        <v>724</v>
      </c>
      <c r="D59" s="89">
        <v>488.4</v>
      </c>
      <c r="E59" s="100">
        <f t="shared" si="0"/>
        <v>67.458563535911594</v>
      </c>
      <c r="F59" s="160"/>
    </row>
    <row r="60" spans="1:6" s="83" customFormat="1" ht="51" customHeight="1">
      <c r="A60" s="84">
        <v>41051500</v>
      </c>
      <c r="B60" s="97" t="s">
        <v>190</v>
      </c>
      <c r="C60" s="89">
        <v>1544</v>
      </c>
      <c r="D60" s="89">
        <v>1298</v>
      </c>
      <c r="E60" s="100">
        <f t="shared" si="0"/>
        <v>84.067357512953365</v>
      </c>
      <c r="F60" s="160"/>
    </row>
    <row r="61" spans="1:6" s="83" customFormat="1" ht="52.5" customHeight="1">
      <c r="A61" s="84">
        <v>41052400</v>
      </c>
      <c r="B61" s="97" t="s">
        <v>204</v>
      </c>
      <c r="C61" s="89">
        <v>1521.5</v>
      </c>
      <c r="D61" s="89"/>
      <c r="E61" s="100">
        <f t="shared" si="0"/>
        <v>0</v>
      </c>
      <c r="F61" s="160"/>
    </row>
    <row r="62" spans="1:6" s="83" customFormat="1" ht="45.75" customHeight="1">
      <c r="A62" s="84">
        <v>41053300</v>
      </c>
      <c r="B62" s="97" t="s">
        <v>45</v>
      </c>
      <c r="C62" s="89">
        <v>5824.8</v>
      </c>
      <c r="D62" s="89">
        <v>5824.8</v>
      </c>
      <c r="E62" s="100">
        <f t="shared" si="0"/>
        <v>100</v>
      </c>
      <c r="F62" s="160"/>
    </row>
    <row r="63" spans="1:6" s="83" customFormat="1" ht="80.25" customHeight="1">
      <c r="A63" s="84">
        <v>41053500</v>
      </c>
      <c r="B63" s="97" t="s">
        <v>46</v>
      </c>
      <c r="C63" s="89">
        <v>12416.6</v>
      </c>
      <c r="D63" s="89">
        <v>11882</v>
      </c>
      <c r="E63" s="100">
        <f t="shared" si="0"/>
        <v>95.69447352737464</v>
      </c>
      <c r="F63" s="160"/>
    </row>
    <row r="64" spans="1:6" s="83" customFormat="1" ht="30.75" customHeight="1">
      <c r="A64" s="84">
        <v>41053900</v>
      </c>
      <c r="B64" s="97" t="s">
        <v>49</v>
      </c>
      <c r="C64" s="89">
        <v>19505</v>
      </c>
      <c r="D64" s="89">
        <v>18842.400000000001</v>
      </c>
      <c r="E64" s="100">
        <f t="shared" si="0"/>
        <v>96.602922327608312</v>
      </c>
      <c r="F64" s="160"/>
    </row>
    <row r="65" spans="1:8" s="83" customFormat="1" ht="81" hidden="1" customHeight="1" thickBot="1">
      <c r="A65" s="84">
        <v>41054100</v>
      </c>
      <c r="B65" s="97" t="s">
        <v>191</v>
      </c>
      <c r="C65" s="89"/>
      <c r="D65" s="89"/>
      <c r="E65" s="100" t="str">
        <f t="shared" si="0"/>
        <v/>
      </c>
      <c r="F65" s="160"/>
    </row>
    <row r="66" spans="1:8" s="83" customFormat="1" ht="37.5">
      <c r="A66" s="171"/>
      <c r="B66" s="163" t="s">
        <v>170</v>
      </c>
      <c r="C66" s="164">
        <f>C26+C27</f>
        <v>7476884.0000000019</v>
      </c>
      <c r="D66" s="164">
        <f>D26+D27</f>
        <v>7249348.8000000007</v>
      </c>
      <c r="E66" s="172">
        <f>D66/C66*100</f>
        <v>96.956817840159076</v>
      </c>
      <c r="F66" s="160"/>
    </row>
    <row r="67" spans="1:8" s="83" customFormat="1" ht="18.75">
      <c r="A67" s="173"/>
      <c r="B67" s="174"/>
      <c r="C67" s="175"/>
      <c r="D67" s="175"/>
      <c r="E67" s="176"/>
      <c r="F67" s="161"/>
    </row>
    <row r="68" spans="1:8" s="83" customFormat="1" ht="21" customHeight="1" thickBot="1">
      <c r="A68" s="85"/>
      <c r="B68" s="101" t="s">
        <v>171</v>
      </c>
      <c r="C68" s="177"/>
      <c r="D68" s="178"/>
      <c r="E68" s="179"/>
      <c r="F68" s="86"/>
    </row>
    <row r="69" spans="1:8" s="151" customFormat="1" ht="79.150000000000006" customHeight="1" thickBot="1">
      <c r="A69" s="77" t="s">
        <v>70</v>
      </c>
      <c r="B69" s="78" t="s">
        <v>71</v>
      </c>
      <c r="C69" s="104" t="s">
        <v>205</v>
      </c>
      <c r="D69" s="104" t="s">
        <v>206</v>
      </c>
      <c r="E69" s="154" t="s">
        <v>207</v>
      </c>
      <c r="F69" s="80" t="s">
        <v>144</v>
      </c>
    </row>
    <row r="70" spans="1:8" s="83" customFormat="1" ht="37.5" hidden="1">
      <c r="A70" s="84">
        <v>12020000</v>
      </c>
      <c r="B70" s="156" t="s">
        <v>172</v>
      </c>
      <c r="C70" s="89"/>
      <c r="D70" s="89"/>
      <c r="E70" s="100" t="str">
        <f t="shared" ref="E70:E80" si="1">IF(C70=0,"",D70/C70*100)</f>
        <v/>
      </c>
      <c r="F70" s="158" t="e">
        <f>D70/#REF!*100</f>
        <v>#REF!</v>
      </c>
    </row>
    <row r="71" spans="1:8" s="83" customFormat="1" ht="18.75" hidden="1">
      <c r="A71" s="84">
        <v>12030000</v>
      </c>
      <c r="B71" s="156" t="s">
        <v>173</v>
      </c>
      <c r="C71" s="89"/>
      <c r="D71" s="89"/>
      <c r="E71" s="100" t="str">
        <f t="shared" si="1"/>
        <v/>
      </c>
      <c r="F71" s="158" t="e">
        <f>D71/#REF!*100</f>
        <v>#REF!</v>
      </c>
    </row>
    <row r="72" spans="1:8" s="83" customFormat="1" ht="18.75">
      <c r="A72" s="84">
        <v>19010000</v>
      </c>
      <c r="B72" s="156" t="s">
        <v>148</v>
      </c>
      <c r="C72" s="89">
        <v>58000</v>
      </c>
      <c r="D72" s="89">
        <v>64249.5</v>
      </c>
      <c r="E72" s="100">
        <f t="shared" si="1"/>
        <v>110.77500000000001</v>
      </c>
      <c r="F72" s="158"/>
    </row>
    <row r="73" spans="1:8" s="83" customFormat="1" ht="56.25" hidden="1">
      <c r="A73" s="84">
        <v>19020000</v>
      </c>
      <c r="B73" s="159" t="s">
        <v>185</v>
      </c>
      <c r="C73" s="170"/>
      <c r="D73" s="170"/>
      <c r="E73" s="180" t="str">
        <f t="shared" si="1"/>
        <v/>
      </c>
      <c r="F73" s="158"/>
    </row>
    <row r="74" spans="1:8" s="83" customFormat="1" ht="25.5" customHeight="1">
      <c r="A74" s="84">
        <v>19050000</v>
      </c>
      <c r="B74" s="159" t="s">
        <v>68</v>
      </c>
      <c r="C74" s="89"/>
      <c r="D74" s="89">
        <v>-7.2</v>
      </c>
      <c r="E74" s="100" t="str">
        <f t="shared" si="1"/>
        <v/>
      </c>
      <c r="F74" s="158"/>
    </row>
    <row r="75" spans="1:8" s="83" customFormat="1" ht="41.25" customHeight="1">
      <c r="A75" s="84">
        <v>21110000</v>
      </c>
      <c r="B75" s="156" t="s">
        <v>174</v>
      </c>
      <c r="C75" s="89">
        <v>2077.1999999999998</v>
      </c>
      <c r="D75" s="89">
        <v>2819</v>
      </c>
      <c r="E75" s="100">
        <f t="shared" si="1"/>
        <v>135.71153475832853</v>
      </c>
      <c r="F75" s="158" t="e">
        <f>D75/#REF!*100</f>
        <v>#REF!</v>
      </c>
    </row>
    <row r="76" spans="1:8" s="83" customFormat="1" ht="56.25">
      <c r="A76" s="84">
        <v>24062100</v>
      </c>
      <c r="B76" s="156" t="s">
        <v>175</v>
      </c>
      <c r="C76" s="89">
        <v>350</v>
      </c>
      <c r="D76" s="89">
        <v>330.2</v>
      </c>
      <c r="E76" s="100">
        <f t="shared" si="1"/>
        <v>94.342857142857142</v>
      </c>
      <c r="F76" s="158"/>
    </row>
    <row r="77" spans="1:8" s="83" customFormat="1" ht="62.25" customHeight="1">
      <c r="A77" s="84">
        <v>24110900</v>
      </c>
      <c r="B77" s="156" t="s">
        <v>176</v>
      </c>
      <c r="C77" s="89">
        <v>44</v>
      </c>
      <c r="D77" s="89">
        <v>43.1</v>
      </c>
      <c r="E77" s="100">
        <f t="shared" si="1"/>
        <v>97.954545454545467</v>
      </c>
      <c r="F77" s="158" t="e">
        <f>D77/#REF!*100</f>
        <v>#REF!</v>
      </c>
    </row>
    <row r="78" spans="1:8" s="83" customFormat="1" ht="19.5" customHeight="1">
      <c r="A78" s="84">
        <v>25000000</v>
      </c>
      <c r="B78" s="156" t="s">
        <v>177</v>
      </c>
      <c r="C78" s="89">
        <v>112273</v>
      </c>
      <c r="D78" s="89">
        <v>181145.5</v>
      </c>
      <c r="E78" s="100">
        <f t="shared" si="1"/>
        <v>161.34377811227989</v>
      </c>
      <c r="F78" s="158" t="e">
        <f>D78/#REF!*100</f>
        <v>#REF!</v>
      </c>
    </row>
    <row r="79" spans="1:8" s="83" customFormat="1" ht="25.5" customHeight="1">
      <c r="A79" s="84">
        <v>31030000</v>
      </c>
      <c r="B79" s="156" t="s">
        <v>208</v>
      </c>
      <c r="C79" s="89">
        <v>2282</v>
      </c>
      <c r="D79" s="89">
        <v>1081.2</v>
      </c>
      <c r="E79" s="100">
        <f t="shared" si="1"/>
        <v>47.3794916739702</v>
      </c>
      <c r="F79" s="161"/>
    </row>
    <row r="80" spans="1:8" s="83" customFormat="1" ht="38.25" customHeight="1" thickBot="1">
      <c r="A80" s="84">
        <v>50110000</v>
      </c>
      <c r="B80" s="159" t="s">
        <v>108</v>
      </c>
      <c r="C80" s="89">
        <v>3425.5</v>
      </c>
      <c r="D80" s="89">
        <v>5113.3999999999996</v>
      </c>
      <c r="E80" s="100">
        <f t="shared" si="1"/>
        <v>149.27455845861917</v>
      </c>
      <c r="F80" s="161"/>
      <c r="H80" s="98"/>
    </row>
    <row r="81" spans="1:6" s="83" customFormat="1" ht="38.25" thickBot="1">
      <c r="A81" s="181"/>
      <c r="B81" s="163" t="s">
        <v>178</v>
      </c>
      <c r="C81" s="105">
        <f>SUM(C70:C80)</f>
        <v>178451.7</v>
      </c>
      <c r="D81" s="105">
        <f>SUM(D72:D80)</f>
        <v>254774.7</v>
      </c>
      <c r="E81" s="106">
        <f>D81/C81*100</f>
        <v>142.76955613199539</v>
      </c>
      <c r="F81" s="165" t="e">
        <f>D81/#REF!*100</f>
        <v>#REF!</v>
      </c>
    </row>
    <row r="82" spans="1:6" s="87" customFormat="1" ht="18.75">
      <c r="A82" s="84">
        <v>40000000</v>
      </c>
      <c r="B82" s="105" t="s">
        <v>153</v>
      </c>
      <c r="C82" s="164">
        <f>SUM(C84:C91)</f>
        <v>1225815.5999999999</v>
      </c>
      <c r="D82" s="164">
        <f>SUM(D84:D91)</f>
        <v>1189465.7999999998</v>
      </c>
      <c r="E82" s="106">
        <f>D82/C82*100</f>
        <v>97.03464370986957</v>
      </c>
      <c r="F82" s="182" t="e">
        <f>D82/#REF!*100</f>
        <v>#REF!</v>
      </c>
    </row>
    <row r="83" spans="1:6" s="87" customFormat="1" ht="37.5" hidden="1">
      <c r="A83" s="84"/>
      <c r="B83" s="156" t="s">
        <v>130</v>
      </c>
      <c r="C83" s="183"/>
      <c r="D83" s="183"/>
      <c r="E83" s="184"/>
      <c r="F83" s="158"/>
    </row>
    <row r="84" spans="1:6" s="87" customFormat="1" ht="189" customHeight="1">
      <c r="A84" s="88">
        <v>41030500</v>
      </c>
      <c r="B84" s="185" t="s">
        <v>200</v>
      </c>
      <c r="C84" s="89">
        <v>514.9</v>
      </c>
      <c r="D84" s="89">
        <v>514.9</v>
      </c>
      <c r="E84" s="103">
        <f t="shared" ref="E84:E91" si="2">IF(C84=0,"",D84/C84*100)</f>
        <v>100</v>
      </c>
      <c r="F84" s="161"/>
    </row>
    <row r="85" spans="1:6" s="87" customFormat="1" ht="39" customHeight="1">
      <c r="A85" s="88">
        <v>41031400</v>
      </c>
      <c r="B85" s="185" t="s">
        <v>209</v>
      </c>
      <c r="C85" s="89">
        <v>6684.1</v>
      </c>
      <c r="D85" s="89"/>
      <c r="E85" s="103">
        <f t="shared" si="2"/>
        <v>0</v>
      </c>
      <c r="F85" s="161"/>
    </row>
    <row r="86" spans="1:6" s="87" customFormat="1" ht="54.75" customHeight="1">
      <c r="A86" s="88" t="s">
        <v>179</v>
      </c>
      <c r="B86" s="185" t="s">
        <v>180</v>
      </c>
      <c r="C86" s="89">
        <v>341374</v>
      </c>
      <c r="D86" s="89">
        <v>327568</v>
      </c>
      <c r="E86" s="100">
        <f t="shared" si="2"/>
        <v>95.955755271344628</v>
      </c>
      <c r="F86" s="161"/>
    </row>
    <row r="87" spans="1:6" s="87" customFormat="1" ht="55.5" customHeight="1">
      <c r="A87" s="88">
        <v>41037300</v>
      </c>
      <c r="B87" s="99" t="s">
        <v>69</v>
      </c>
      <c r="C87" s="89">
        <v>802966.9</v>
      </c>
      <c r="D87" s="89">
        <v>802966.9</v>
      </c>
      <c r="E87" s="100">
        <f t="shared" si="2"/>
        <v>100</v>
      </c>
      <c r="F87" s="161"/>
    </row>
    <row r="88" spans="1:6" s="87" customFormat="1" ht="55.5" customHeight="1">
      <c r="A88" s="88">
        <v>41053500</v>
      </c>
      <c r="B88" s="99" t="s">
        <v>46</v>
      </c>
      <c r="C88" s="89">
        <v>9026.7000000000007</v>
      </c>
      <c r="D88" s="89">
        <v>7676.9</v>
      </c>
      <c r="E88" s="100">
        <f t="shared" si="2"/>
        <v>85.046584022954121</v>
      </c>
      <c r="F88" s="161"/>
    </row>
    <row r="89" spans="1:6" s="87" customFormat="1" ht="25.5" customHeight="1">
      <c r="A89" s="88">
        <v>41053600</v>
      </c>
      <c r="B89" s="99" t="s">
        <v>47</v>
      </c>
      <c r="C89" s="89">
        <v>13724</v>
      </c>
      <c r="D89" s="89">
        <v>13724</v>
      </c>
      <c r="E89" s="100">
        <f t="shared" si="2"/>
        <v>100</v>
      </c>
      <c r="F89" s="161"/>
    </row>
    <row r="90" spans="1:6" s="87" customFormat="1" ht="24" customHeight="1">
      <c r="A90" s="88">
        <v>41053700</v>
      </c>
      <c r="B90" s="99" t="s">
        <v>48</v>
      </c>
      <c r="C90" s="89">
        <v>16811.8</v>
      </c>
      <c r="D90" s="89">
        <v>15039.4</v>
      </c>
      <c r="E90" s="100">
        <f t="shared" si="2"/>
        <v>89.457404917974287</v>
      </c>
      <c r="F90" s="161"/>
    </row>
    <row r="91" spans="1:6" s="87" customFormat="1" ht="25.5" customHeight="1" thickBot="1">
      <c r="A91" s="88">
        <v>41053900</v>
      </c>
      <c r="B91" s="99" t="s">
        <v>49</v>
      </c>
      <c r="C91" s="89">
        <v>34713.199999999997</v>
      </c>
      <c r="D91" s="89">
        <v>21975.7</v>
      </c>
      <c r="E91" s="100">
        <f t="shared" si="2"/>
        <v>63.306465552009037</v>
      </c>
      <c r="F91" s="161"/>
    </row>
    <row r="92" spans="1:6" s="87" customFormat="1" ht="29.25" hidden="1" customHeight="1">
      <c r="A92" s="88"/>
      <c r="B92" s="102"/>
      <c r="C92" s="170"/>
      <c r="D92" s="170"/>
      <c r="E92" s="180"/>
      <c r="F92" s="161"/>
    </row>
    <row r="93" spans="1:6" s="87" customFormat="1" ht="29.25" hidden="1" customHeight="1">
      <c r="A93" s="88"/>
      <c r="B93" s="102"/>
      <c r="C93" s="170"/>
      <c r="D93" s="170"/>
      <c r="E93" s="180"/>
      <c r="F93" s="161"/>
    </row>
    <row r="94" spans="1:6" s="87" customFormat="1" ht="29.25" hidden="1" customHeight="1">
      <c r="A94" s="88"/>
      <c r="B94" s="102"/>
      <c r="C94" s="170"/>
      <c r="D94" s="170"/>
      <c r="E94" s="180"/>
      <c r="F94" s="161"/>
    </row>
    <row r="95" spans="1:6" s="87" customFormat="1" ht="29.25" hidden="1" customHeight="1" thickBot="1">
      <c r="A95" s="88"/>
      <c r="B95" s="102"/>
      <c r="C95" s="170"/>
      <c r="D95" s="170"/>
      <c r="E95" s="180"/>
      <c r="F95" s="161"/>
    </row>
    <row r="96" spans="1:6" s="87" customFormat="1" ht="38.25" thickBot="1">
      <c r="A96" s="186"/>
      <c r="B96" s="187" t="s">
        <v>181</v>
      </c>
      <c r="C96" s="188">
        <f>C82+C81</f>
        <v>1404267.2999999998</v>
      </c>
      <c r="D96" s="188">
        <f>D82+D81</f>
        <v>1444240.4999999998</v>
      </c>
      <c r="E96" s="189">
        <f>D96/C96*100</f>
        <v>102.84655207737158</v>
      </c>
      <c r="F96" s="165" t="e">
        <f>D96/#REF!*100</f>
        <v>#REF!</v>
      </c>
    </row>
  </sheetData>
  <mergeCells count="3">
    <mergeCell ref="A7:F7"/>
    <mergeCell ref="A8:F8"/>
    <mergeCell ref="C5:E5"/>
  </mergeCells>
  <phoneticPr fontId="2" type="noConversion"/>
  <pageMargins left="0.78740157480314965" right="0.39370078740157483" top="0.39370078740157483" bottom="0.59055118110236227" header="0" footer="0"/>
  <pageSetup paperSize="9" scale="57" orientation="portrait" r:id="rId1"/>
  <headerFooter alignWithMargins="0"/>
  <colBreaks count="1" manualBreakCount="1">
    <brk id="5" min="6" max="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 filterMode="1"/>
  <dimension ref="A1:I216"/>
  <sheetViews>
    <sheetView zoomScale="70" zoomScaleNormal="70" workbookViewId="0">
      <pane xSplit="3" ySplit="4" topLeftCell="D156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8.75"/>
  <cols>
    <col min="1" max="1" width="15.28515625" style="143" customWidth="1"/>
    <col min="2" max="2" width="17" style="143" hidden="1" customWidth="1"/>
    <col min="3" max="3" width="80" style="144" customWidth="1"/>
    <col min="4" max="4" width="21.28515625" style="143" customWidth="1"/>
    <col min="5" max="5" width="17.85546875" style="143" customWidth="1"/>
    <col min="6" max="6" width="14.7109375" style="143" customWidth="1"/>
    <col min="7" max="7" width="5.85546875" style="112" customWidth="1"/>
    <col min="8" max="16384" width="9.140625" style="110"/>
  </cols>
  <sheetData>
    <row r="1" spans="1:7">
      <c r="A1" s="236"/>
      <c r="B1" s="236"/>
      <c r="C1" s="236"/>
      <c r="D1" s="237"/>
      <c r="E1" s="237"/>
      <c r="F1" s="237"/>
      <c r="G1" s="109">
        <v>1</v>
      </c>
    </row>
    <row r="2" spans="1:7">
      <c r="A2" s="238"/>
      <c r="B2" s="238"/>
      <c r="C2" s="238"/>
      <c r="D2" s="238"/>
      <c r="E2" s="238"/>
      <c r="F2" s="238"/>
      <c r="G2" s="109">
        <v>1</v>
      </c>
    </row>
    <row r="3" spans="1:7" ht="19.5" thickBot="1">
      <c r="A3" s="111"/>
      <c r="B3" s="111"/>
      <c r="C3" s="111"/>
      <c r="D3" s="111"/>
      <c r="E3" s="111"/>
      <c r="F3" s="111" t="s">
        <v>212</v>
      </c>
      <c r="G3" s="112">
        <v>1</v>
      </c>
    </row>
    <row r="4" spans="1:7" ht="133.5" customHeight="1" thickBot="1">
      <c r="A4" s="113" t="s">
        <v>213</v>
      </c>
      <c r="B4" s="113"/>
      <c r="C4" s="104" t="s">
        <v>188</v>
      </c>
      <c r="D4" s="78" t="s">
        <v>210</v>
      </c>
      <c r="E4" s="78" t="s">
        <v>211</v>
      </c>
      <c r="F4" s="79" t="s">
        <v>51</v>
      </c>
      <c r="G4" s="112">
        <v>1</v>
      </c>
    </row>
    <row r="5" spans="1:7" ht="22.5" customHeight="1">
      <c r="A5" s="232" t="s">
        <v>214</v>
      </c>
      <c r="B5" s="233"/>
      <c r="C5" s="234"/>
      <c r="D5" s="114"/>
      <c r="E5" s="114"/>
      <c r="F5" s="115"/>
      <c r="G5" s="112">
        <v>1</v>
      </c>
    </row>
    <row r="6" spans="1:7">
      <c r="A6" s="116" t="s">
        <v>215</v>
      </c>
      <c r="B6" s="116"/>
      <c r="C6" s="117" t="s">
        <v>216</v>
      </c>
      <c r="D6" s="118">
        <v>43392.317999999999</v>
      </c>
      <c r="E6" s="118">
        <v>39003.425329999998</v>
      </c>
      <c r="F6" s="191">
        <v>89.8855537747488</v>
      </c>
      <c r="G6" s="120">
        <v>1</v>
      </c>
    </row>
    <row r="7" spans="1:7">
      <c r="A7" s="116">
        <v>1000</v>
      </c>
      <c r="B7" s="116"/>
      <c r="C7" s="117" t="s">
        <v>217</v>
      </c>
      <c r="D7" s="118">
        <v>1030588.4830000001</v>
      </c>
      <c r="E7" s="118">
        <v>999270.54712</v>
      </c>
      <c r="F7" s="191">
        <v>96.961159920123023</v>
      </c>
      <c r="G7" s="120">
        <v>1</v>
      </c>
    </row>
    <row r="8" spans="1:7">
      <c r="A8" s="116">
        <v>2000</v>
      </c>
      <c r="B8" s="116"/>
      <c r="C8" s="117" t="s">
        <v>218</v>
      </c>
      <c r="D8" s="118">
        <v>1194516.0900000001</v>
      </c>
      <c r="E8" s="118">
        <v>1187413.59885</v>
      </c>
      <c r="F8" s="191">
        <v>99.405408498934477</v>
      </c>
      <c r="G8" s="120">
        <v>1</v>
      </c>
    </row>
    <row r="9" spans="1:7">
      <c r="A9" s="116">
        <v>3000</v>
      </c>
      <c r="B9" s="116"/>
      <c r="C9" s="117" t="s">
        <v>219</v>
      </c>
      <c r="D9" s="118">
        <v>346005.4</v>
      </c>
      <c r="E9" s="118">
        <v>324640.01370000007</v>
      </c>
      <c r="F9" s="191">
        <v>93.82512923208715</v>
      </c>
      <c r="G9" s="120">
        <v>1</v>
      </c>
    </row>
    <row r="10" spans="1:7" ht="187.5" hidden="1">
      <c r="A10" s="121">
        <v>3010</v>
      </c>
      <c r="B10" s="121"/>
      <c r="C10" s="122" t="s">
        <v>220</v>
      </c>
      <c r="D10" s="123">
        <v>0</v>
      </c>
      <c r="E10" s="123">
        <v>0</v>
      </c>
      <c r="F10" s="124" t="s">
        <v>221</v>
      </c>
      <c r="G10" s="120" t="s">
        <v>221</v>
      </c>
    </row>
    <row r="11" spans="1:7" ht="37.5" hidden="1">
      <c r="A11" s="121">
        <v>3020</v>
      </c>
      <c r="B11" s="121"/>
      <c r="C11" s="122" t="s">
        <v>222</v>
      </c>
      <c r="D11" s="123">
        <v>0</v>
      </c>
      <c r="E11" s="123">
        <v>0</v>
      </c>
      <c r="F11" s="124" t="s">
        <v>221</v>
      </c>
      <c r="G11" s="120" t="s">
        <v>221</v>
      </c>
    </row>
    <row r="12" spans="1:7" ht="56.25">
      <c r="A12" s="121">
        <v>3030</v>
      </c>
      <c r="B12" s="121"/>
      <c r="C12" s="122" t="s">
        <v>223</v>
      </c>
      <c r="D12" s="123">
        <v>4500</v>
      </c>
      <c r="E12" s="123">
        <v>2757.2280699999997</v>
      </c>
      <c r="F12" s="192">
        <v>61.271734888888886</v>
      </c>
      <c r="G12" s="120">
        <v>1</v>
      </c>
    </row>
    <row r="13" spans="1:7" ht="43.5" customHeight="1">
      <c r="A13" s="121">
        <v>3040</v>
      </c>
      <c r="B13" s="121"/>
      <c r="C13" s="122" t="s">
        <v>224</v>
      </c>
      <c r="D13" s="123">
        <v>57915</v>
      </c>
      <c r="E13" s="123">
        <v>42099.651600000005</v>
      </c>
      <c r="F13" s="192">
        <v>72.692137788137799</v>
      </c>
      <c r="G13" s="120">
        <v>1</v>
      </c>
    </row>
    <row r="14" spans="1:7" ht="37.5" hidden="1">
      <c r="A14" s="121">
        <v>3050</v>
      </c>
      <c r="B14" s="121"/>
      <c r="C14" s="122" t="s">
        <v>225</v>
      </c>
      <c r="D14" s="123">
        <v>0</v>
      </c>
      <c r="E14" s="123">
        <v>0</v>
      </c>
      <c r="F14" s="124" t="s">
        <v>221</v>
      </c>
      <c r="G14" s="120" t="s">
        <v>221</v>
      </c>
    </row>
    <row r="15" spans="1:7" ht="37.5" hidden="1">
      <c r="A15" s="121">
        <v>3060</v>
      </c>
      <c r="B15" s="121"/>
      <c r="C15" s="122" t="s">
        <v>226</v>
      </c>
      <c r="D15" s="123">
        <v>0</v>
      </c>
      <c r="E15" s="123">
        <v>0</v>
      </c>
      <c r="F15" s="124" t="s">
        <v>221</v>
      </c>
      <c r="G15" s="120" t="s">
        <v>221</v>
      </c>
    </row>
    <row r="16" spans="1:7" hidden="1">
      <c r="A16" s="121">
        <v>3070</v>
      </c>
      <c r="B16" s="121"/>
      <c r="C16" s="122" t="s">
        <v>227</v>
      </c>
      <c r="D16" s="123">
        <v>0</v>
      </c>
      <c r="E16" s="123">
        <v>0</v>
      </c>
      <c r="F16" s="124" t="s">
        <v>221</v>
      </c>
      <c r="G16" s="120" t="s">
        <v>221</v>
      </c>
    </row>
    <row r="17" spans="1:7" ht="168.75" hidden="1">
      <c r="A17" s="121">
        <v>3080</v>
      </c>
      <c r="B17" s="121"/>
      <c r="C17" s="122" t="s">
        <v>228</v>
      </c>
      <c r="D17" s="123">
        <v>0</v>
      </c>
      <c r="E17" s="123">
        <v>0</v>
      </c>
      <c r="F17" s="124" t="s">
        <v>221</v>
      </c>
      <c r="G17" s="120" t="s">
        <v>221</v>
      </c>
    </row>
    <row r="18" spans="1:7" ht="37.5" hidden="1">
      <c r="A18" s="121">
        <v>3090</v>
      </c>
      <c r="B18" s="121"/>
      <c r="C18" s="122" t="s">
        <v>229</v>
      </c>
      <c r="D18" s="123">
        <v>0</v>
      </c>
      <c r="E18" s="123">
        <v>0</v>
      </c>
      <c r="F18" s="124" t="s">
        <v>221</v>
      </c>
      <c r="G18" s="120" t="s">
        <v>221</v>
      </c>
    </row>
    <row r="19" spans="1:7" ht="60" customHeight="1">
      <c r="A19" s="121">
        <v>3100</v>
      </c>
      <c r="B19" s="121"/>
      <c r="C19" s="122" t="s">
        <v>230</v>
      </c>
      <c r="D19" s="123">
        <v>211021.3</v>
      </c>
      <c r="E19" s="123">
        <v>210025.00287</v>
      </c>
      <c r="F19" s="192">
        <v>99.52786892602785</v>
      </c>
      <c r="G19" s="120">
        <v>1</v>
      </c>
    </row>
    <row r="20" spans="1:7" ht="27" customHeight="1">
      <c r="A20" s="121">
        <v>3110</v>
      </c>
      <c r="B20" s="121"/>
      <c r="C20" s="122" t="s">
        <v>231</v>
      </c>
      <c r="D20" s="123">
        <v>6423</v>
      </c>
      <c r="E20" s="123">
        <v>6335.8439800000006</v>
      </c>
      <c r="F20" s="192">
        <v>98.643063677409316</v>
      </c>
      <c r="G20" s="120">
        <v>1</v>
      </c>
    </row>
    <row r="21" spans="1:7" ht="37.5">
      <c r="A21" s="121">
        <v>3120</v>
      </c>
      <c r="B21" s="121"/>
      <c r="C21" s="122" t="s">
        <v>232</v>
      </c>
      <c r="D21" s="123">
        <v>3211</v>
      </c>
      <c r="E21" s="123">
        <v>3185.27621</v>
      </c>
      <c r="F21" s="192">
        <v>99.198885393958264</v>
      </c>
      <c r="G21" s="120">
        <v>1</v>
      </c>
    </row>
    <row r="22" spans="1:7">
      <c r="A22" s="121">
        <v>3130</v>
      </c>
      <c r="B22" s="121"/>
      <c r="C22" s="122" t="s">
        <v>233</v>
      </c>
      <c r="D22" s="123">
        <v>3015.64</v>
      </c>
      <c r="E22" s="123">
        <v>2926.5002500000001</v>
      </c>
      <c r="F22" s="192">
        <v>97.044085169317285</v>
      </c>
      <c r="G22" s="120">
        <v>1</v>
      </c>
    </row>
    <row r="23" spans="1:7" ht="75">
      <c r="A23" s="121">
        <v>3140</v>
      </c>
      <c r="B23" s="121"/>
      <c r="C23" s="122" t="s">
        <v>234</v>
      </c>
      <c r="D23" s="123">
        <v>8454.7000000000007</v>
      </c>
      <c r="E23" s="123">
        <v>8364.8048899999994</v>
      </c>
      <c r="F23" s="192">
        <v>98.936743941239769</v>
      </c>
      <c r="G23" s="120">
        <v>1</v>
      </c>
    </row>
    <row r="24" spans="1:7" ht="37.5" hidden="1">
      <c r="A24" s="121">
        <v>3150</v>
      </c>
      <c r="B24" s="121"/>
      <c r="C24" s="122" t="s">
        <v>235</v>
      </c>
      <c r="D24" s="123">
        <v>0</v>
      </c>
      <c r="E24" s="123">
        <v>0</v>
      </c>
      <c r="F24" s="124" t="s">
        <v>221</v>
      </c>
      <c r="G24" s="120" t="s">
        <v>221</v>
      </c>
    </row>
    <row r="25" spans="1:7" ht="75" hidden="1">
      <c r="A25" s="121">
        <v>3160</v>
      </c>
      <c r="B25" s="121"/>
      <c r="C25" s="122" t="s">
        <v>236</v>
      </c>
      <c r="D25" s="123">
        <v>0</v>
      </c>
      <c r="E25" s="123">
        <v>0</v>
      </c>
      <c r="F25" s="124" t="s">
        <v>221</v>
      </c>
      <c r="G25" s="120" t="s">
        <v>221</v>
      </c>
    </row>
    <row r="26" spans="1:7">
      <c r="A26" s="121">
        <v>3170</v>
      </c>
      <c r="B26" s="121"/>
      <c r="C26" s="122" t="s">
        <v>237</v>
      </c>
      <c r="D26" s="123">
        <v>883.5</v>
      </c>
      <c r="E26" s="123">
        <v>845.1089300000001</v>
      </c>
      <c r="F26" s="192">
        <v>95.654661007357106</v>
      </c>
      <c r="G26" s="120">
        <v>1</v>
      </c>
    </row>
    <row r="27" spans="1:7" ht="75" hidden="1">
      <c r="A27" s="121">
        <v>3180</v>
      </c>
      <c r="B27" s="121"/>
      <c r="C27" s="122" t="s">
        <v>238</v>
      </c>
      <c r="D27" s="123">
        <v>0</v>
      </c>
      <c r="E27" s="123">
        <v>0</v>
      </c>
      <c r="F27" s="124" t="s">
        <v>221</v>
      </c>
      <c r="G27" s="120" t="s">
        <v>221</v>
      </c>
    </row>
    <row r="28" spans="1:7">
      <c r="A28" s="121">
        <v>3190</v>
      </c>
      <c r="B28" s="121"/>
      <c r="C28" s="122" t="s">
        <v>239</v>
      </c>
      <c r="D28" s="123">
        <v>1034.4000000000001</v>
      </c>
      <c r="E28" s="123">
        <v>1011.2531300000001</v>
      </c>
      <c r="F28" s="192">
        <v>97.762290216550653</v>
      </c>
      <c r="G28" s="120">
        <v>1</v>
      </c>
    </row>
    <row r="29" spans="1:7" ht="37.5">
      <c r="A29" s="121">
        <v>3200</v>
      </c>
      <c r="B29" s="121"/>
      <c r="C29" s="122" t="s">
        <v>240</v>
      </c>
      <c r="D29" s="123">
        <v>18188.5</v>
      </c>
      <c r="E29" s="123">
        <v>18182.37887</v>
      </c>
      <c r="F29" s="192">
        <v>99.966346152788859</v>
      </c>
      <c r="G29" s="120">
        <v>1</v>
      </c>
    </row>
    <row r="30" spans="1:7" hidden="1">
      <c r="A30" s="121">
        <v>3210</v>
      </c>
      <c r="B30" s="121"/>
      <c r="C30" s="122" t="s">
        <v>241</v>
      </c>
      <c r="D30" s="123">
        <v>0</v>
      </c>
      <c r="E30" s="123">
        <v>0</v>
      </c>
      <c r="F30" s="124" t="s">
        <v>221</v>
      </c>
      <c r="G30" s="120" t="s">
        <v>221</v>
      </c>
    </row>
    <row r="31" spans="1:7" ht="37.5" hidden="1">
      <c r="A31" s="121">
        <v>3220</v>
      </c>
      <c r="B31" s="121"/>
      <c r="C31" s="122" t="s">
        <v>242</v>
      </c>
      <c r="D31" s="123">
        <v>0</v>
      </c>
      <c r="E31" s="123">
        <v>0</v>
      </c>
      <c r="F31" s="124" t="s">
        <v>221</v>
      </c>
      <c r="G31" s="120" t="s">
        <v>221</v>
      </c>
    </row>
    <row r="32" spans="1:7" ht="168.75" hidden="1">
      <c r="A32" s="121">
        <v>3230</v>
      </c>
      <c r="B32" s="121"/>
      <c r="C32" s="122" t="s">
        <v>243</v>
      </c>
      <c r="D32" s="123">
        <v>0</v>
      </c>
      <c r="E32" s="123">
        <v>0</v>
      </c>
      <c r="F32" s="124" t="s">
        <v>221</v>
      </c>
      <c r="G32" s="120" t="s">
        <v>221</v>
      </c>
    </row>
    <row r="33" spans="1:7">
      <c r="A33" s="121">
        <v>3240</v>
      </c>
      <c r="B33" s="121"/>
      <c r="C33" s="122" t="s">
        <v>244</v>
      </c>
      <c r="D33" s="123">
        <v>31358.36</v>
      </c>
      <c r="E33" s="123">
        <v>28906.964899999999</v>
      </c>
      <c r="F33" s="192">
        <v>92.182642523397263</v>
      </c>
      <c r="G33" s="120">
        <v>1</v>
      </c>
    </row>
    <row r="34" spans="1:7">
      <c r="A34" s="116">
        <v>4000</v>
      </c>
      <c r="B34" s="116"/>
      <c r="C34" s="117" t="s">
        <v>245</v>
      </c>
      <c r="D34" s="118">
        <v>128967.595</v>
      </c>
      <c r="E34" s="118">
        <v>125668.65377999999</v>
      </c>
      <c r="F34" s="191">
        <v>97.442038660951994</v>
      </c>
      <c r="G34" s="120">
        <v>1</v>
      </c>
    </row>
    <row r="35" spans="1:7">
      <c r="A35" s="116">
        <v>5000</v>
      </c>
      <c r="B35" s="116"/>
      <c r="C35" s="117" t="s">
        <v>246</v>
      </c>
      <c r="D35" s="118">
        <v>58718.843999999997</v>
      </c>
      <c r="E35" s="118">
        <v>57824.013749999998</v>
      </c>
      <c r="F35" s="191">
        <v>98.476076521533713</v>
      </c>
      <c r="G35" s="120">
        <v>1</v>
      </c>
    </row>
    <row r="36" spans="1:7">
      <c r="A36" s="116">
        <v>6000</v>
      </c>
      <c r="B36" s="116"/>
      <c r="C36" s="117" t="s">
        <v>247</v>
      </c>
      <c r="D36" s="118">
        <v>17810</v>
      </c>
      <c r="E36" s="118">
        <v>16010</v>
      </c>
      <c r="F36" s="191">
        <v>89.893318360471639</v>
      </c>
      <c r="G36" s="120">
        <v>1</v>
      </c>
    </row>
    <row r="37" spans="1:7">
      <c r="A37" s="116">
        <v>7000</v>
      </c>
      <c r="B37" s="116"/>
      <c r="C37" s="117" t="s">
        <v>248</v>
      </c>
      <c r="D37" s="118">
        <v>52887.564000000006</v>
      </c>
      <c r="E37" s="118">
        <v>47537.02233</v>
      </c>
      <c r="F37" s="191">
        <v>89.883176184858868</v>
      </c>
      <c r="G37" s="120">
        <v>1</v>
      </c>
    </row>
    <row r="38" spans="1:7" ht="22.5" customHeight="1">
      <c r="A38" s="116">
        <v>7100</v>
      </c>
      <c r="B38" s="116"/>
      <c r="C38" s="117" t="s">
        <v>249</v>
      </c>
      <c r="D38" s="118">
        <v>5074.4070000000002</v>
      </c>
      <c r="E38" s="118">
        <v>5064.3335999999999</v>
      </c>
      <c r="F38" s="191">
        <v>99.801486163801982</v>
      </c>
      <c r="G38" s="120">
        <v>1</v>
      </c>
    </row>
    <row r="39" spans="1:7" hidden="1">
      <c r="A39" s="116">
        <v>7200</v>
      </c>
      <c r="B39" s="116"/>
      <c r="C39" s="117" t="s">
        <v>250</v>
      </c>
      <c r="D39" s="118">
        <v>0</v>
      </c>
      <c r="E39" s="118">
        <v>0</v>
      </c>
      <c r="F39" s="119" t="s">
        <v>221</v>
      </c>
      <c r="G39" s="120" t="s">
        <v>221</v>
      </c>
    </row>
    <row r="40" spans="1:7">
      <c r="A40" s="116">
        <v>7300</v>
      </c>
      <c r="B40" s="116"/>
      <c r="C40" s="117" t="s">
        <v>251</v>
      </c>
      <c r="D40" s="118">
        <v>1839.2</v>
      </c>
      <c r="E40" s="118">
        <v>0</v>
      </c>
      <c r="F40" s="191">
        <v>0</v>
      </c>
      <c r="G40" s="120">
        <v>1</v>
      </c>
    </row>
    <row r="41" spans="1:7" ht="37.5">
      <c r="A41" s="116">
        <v>7400</v>
      </c>
      <c r="B41" s="116"/>
      <c r="C41" s="117" t="s">
        <v>252</v>
      </c>
      <c r="D41" s="118">
        <v>38063.417000000001</v>
      </c>
      <c r="E41" s="118">
        <v>36866.277130000002</v>
      </c>
      <c r="F41" s="191">
        <v>96.854880711313967</v>
      </c>
      <c r="G41" s="120">
        <v>1</v>
      </c>
    </row>
    <row r="42" spans="1:7" hidden="1">
      <c r="A42" s="116">
        <v>7500</v>
      </c>
      <c r="B42" s="116"/>
      <c r="C42" s="117" t="s">
        <v>253</v>
      </c>
      <c r="D42" s="118">
        <v>0</v>
      </c>
      <c r="E42" s="118">
        <v>0</v>
      </c>
      <c r="F42" s="119" t="s">
        <v>221</v>
      </c>
      <c r="G42" s="120" t="s">
        <v>221</v>
      </c>
    </row>
    <row r="43" spans="1:7" ht="37.5">
      <c r="A43" s="116">
        <v>7600</v>
      </c>
      <c r="B43" s="116"/>
      <c r="C43" s="117" t="s">
        <v>254</v>
      </c>
      <c r="D43" s="118">
        <v>7910.54</v>
      </c>
      <c r="E43" s="118">
        <v>5606.4116000000004</v>
      </c>
      <c r="F43" s="191">
        <v>70.872678729897075</v>
      </c>
      <c r="G43" s="120">
        <v>1</v>
      </c>
    </row>
    <row r="44" spans="1:7" ht="56.25" hidden="1">
      <c r="A44" s="116">
        <v>7700</v>
      </c>
      <c r="B44" s="116"/>
      <c r="C44" s="117" t="s">
        <v>255</v>
      </c>
      <c r="D44" s="118">
        <v>0</v>
      </c>
      <c r="E44" s="118">
        <v>0</v>
      </c>
      <c r="F44" s="119" t="s">
        <v>221</v>
      </c>
      <c r="G44" s="120" t="s">
        <v>221</v>
      </c>
    </row>
    <row r="45" spans="1:7">
      <c r="A45" s="116">
        <v>8000</v>
      </c>
      <c r="B45" s="116"/>
      <c r="C45" s="117" t="s">
        <v>256</v>
      </c>
      <c r="D45" s="118">
        <v>14395.213</v>
      </c>
      <c r="E45" s="118">
        <v>13579.76153</v>
      </c>
      <c r="F45" s="191">
        <v>94.335259436591869</v>
      </c>
      <c r="G45" s="120">
        <v>1</v>
      </c>
    </row>
    <row r="46" spans="1:7" ht="37.5">
      <c r="A46" s="116">
        <v>8100</v>
      </c>
      <c r="B46" s="116"/>
      <c r="C46" s="117" t="s">
        <v>257</v>
      </c>
      <c r="D46" s="118">
        <v>5328.3240000000005</v>
      </c>
      <c r="E46" s="118">
        <v>5173.0043100000003</v>
      </c>
      <c r="F46" s="191">
        <v>97.085017915577197</v>
      </c>
      <c r="G46" s="120">
        <v>1</v>
      </c>
    </row>
    <row r="47" spans="1:7" hidden="1">
      <c r="A47" s="116">
        <v>8200</v>
      </c>
      <c r="B47" s="116"/>
      <c r="C47" s="117" t="s">
        <v>258</v>
      </c>
      <c r="D47" s="118">
        <v>0</v>
      </c>
      <c r="E47" s="118">
        <v>0</v>
      </c>
      <c r="F47" s="119" t="s">
        <v>221</v>
      </c>
      <c r="G47" s="120" t="s">
        <v>221</v>
      </c>
    </row>
    <row r="48" spans="1:7">
      <c r="A48" s="116">
        <v>8300</v>
      </c>
      <c r="B48" s="116"/>
      <c r="C48" s="117" t="s">
        <v>259</v>
      </c>
      <c r="D48" s="118">
        <v>2240.8719999999998</v>
      </c>
      <c r="E48" s="118">
        <v>2190.20883</v>
      </c>
      <c r="F48" s="191">
        <v>97.739131463109004</v>
      </c>
      <c r="G48" s="120">
        <v>1</v>
      </c>
    </row>
    <row r="49" spans="1:7">
      <c r="A49" s="116">
        <v>8400</v>
      </c>
      <c r="B49" s="116"/>
      <c r="C49" s="117" t="s">
        <v>260</v>
      </c>
      <c r="D49" s="118">
        <v>6326</v>
      </c>
      <c r="E49" s="118">
        <v>6216.5483899999999</v>
      </c>
      <c r="F49" s="191">
        <v>98.269813310148592</v>
      </c>
      <c r="G49" s="120">
        <v>1</v>
      </c>
    </row>
    <row r="50" spans="1:7" hidden="1">
      <c r="A50" s="116">
        <v>8600</v>
      </c>
      <c r="B50" s="116"/>
      <c r="C50" s="117" t="s">
        <v>261</v>
      </c>
      <c r="D50" s="118">
        <v>0</v>
      </c>
      <c r="E50" s="118">
        <v>0</v>
      </c>
      <c r="F50" s="119" t="s">
        <v>221</v>
      </c>
      <c r="G50" s="120" t="s">
        <v>221</v>
      </c>
    </row>
    <row r="51" spans="1:7" ht="19.5" thickBot="1">
      <c r="A51" s="116">
        <v>8700</v>
      </c>
      <c r="B51" s="116"/>
      <c r="C51" s="117" t="s">
        <v>262</v>
      </c>
      <c r="D51" s="118">
        <v>500.017</v>
      </c>
      <c r="E51" s="118">
        <v>0</v>
      </c>
      <c r="F51" s="191">
        <v>0</v>
      </c>
      <c r="G51" s="120">
        <v>1</v>
      </c>
    </row>
    <row r="52" spans="1:7" ht="38.25" thickBot="1">
      <c r="A52" s="201">
        <v>900201</v>
      </c>
      <c r="B52" s="92"/>
      <c r="C52" s="203" t="s">
        <v>263</v>
      </c>
      <c r="D52" s="204">
        <v>2887281.5070000002</v>
      </c>
      <c r="E52" s="204">
        <v>2810947.0363899996</v>
      </c>
      <c r="F52" s="193">
        <v>97.356181916278913</v>
      </c>
      <c r="G52" s="120">
        <v>1</v>
      </c>
    </row>
    <row r="53" spans="1:7">
      <c r="A53" s="216">
        <v>9110</v>
      </c>
      <c r="B53" s="125"/>
      <c r="C53" s="217" t="s">
        <v>264</v>
      </c>
      <c r="D53" s="212">
        <v>78163.399999999994</v>
      </c>
      <c r="E53" s="212">
        <v>78163.399999999994</v>
      </c>
      <c r="F53" s="192">
        <v>100</v>
      </c>
      <c r="G53" s="120">
        <v>1</v>
      </c>
    </row>
    <row r="54" spans="1:7" ht="38.25" thickBot="1">
      <c r="A54" s="210">
        <v>9800</v>
      </c>
      <c r="B54" s="128"/>
      <c r="C54" s="211" t="s">
        <v>265</v>
      </c>
      <c r="D54" s="212">
        <v>22443.95</v>
      </c>
      <c r="E54" s="212">
        <v>20661.167550000002</v>
      </c>
      <c r="F54" s="192">
        <v>92.056734888466607</v>
      </c>
      <c r="G54" s="120">
        <v>1</v>
      </c>
    </row>
    <row r="55" spans="1:7" ht="57" thickBot="1">
      <c r="A55" s="201">
        <v>900202</v>
      </c>
      <c r="B55" s="92"/>
      <c r="C55" s="203" t="s">
        <v>266</v>
      </c>
      <c r="D55" s="207">
        <v>2987888.8570000003</v>
      </c>
      <c r="E55" s="207">
        <v>2909771.6039399994</v>
      </c>
      <c r="F55" s="194">
        <v>97.38553685231669</v>
      </c>
      <c r="G55" s="120">
        <v>1</v>
      </c>
    </row>
    <row r="56" spans="1:7" hidden="1">
      <c r="A56" s="129">
        <v>8500</v>
      </c>
      <c r="B56" s="129"/>
      <c r="C56" s="130" t="s">
        <v>267</v>
      </c>
      <c r="D56" s="118">
        <v>0</v>
      </c>
      <c r="E56" s="118">
        <v>0</v>
      </c>
      <c r="F56" s="119" t="s">
        <v>221</v>
      </c>
      <c r="G56" s="120" t="s">
        <v>221</v>
      </c>
    </row>
    <row r="57" spans="1:7">
      <c r="A57" s="129">
        <v>9000</v>
      </c>
      <c r="B57" s="129"/>
      <c r="C57" s="130" t="s">
        <v>268</v>
      </c>
      <c r="D57" s="118">
        <v>3657926.281</v>
      </c>
      <c r="E57" s="118">
        <v>3192919.3001799998</v>
      </c>
      <c r="F57" s="191">
        <v>87.287688567280881</v>
      </c>
      <c r="G57" s="120">
        <v>1</v>
      </c>
    </row>
    <row r="58" spans="1:7">
      <c r="A58" s="131">
        <v>9100</v>
      </c>
      <c r="B58" s="131"/>
      <c r="C58" s="132" t="s">
        <v>269</v>
      </c>
      <c r="D58" s="118">
        <v>199196.79999999999</v>
      </c>
      <c r="E58" s="118">
        <v>199196.79999999999</v>
      </c>
      <c r="F58" s="191">
        <v>100</v>
      </c>
      <c r="G58" s="120">
        <v>1</v>
      </c>
    </row>
    <row r="59" spans="1:7" ht="37.5">
      <c r="A59" s="133">
        <v>9120</v>
      </c>
      <c r="B59" s="133"/>
      <c r="C59" s="134" t="s">
        <v>270</v>
      </c>
      <c r="D59" s="123">
        <v>6067.1</v>
      </c>
      <c r="E59" s="123">
        <v>6067.1</v>
      </c>
      <c r="F59" s="192">
        <v>100</v>
      </c>
      <c r="G59" s="120">
        <v>1</v>
      </c>
    </row>
    <row r="60" spans="1:7" ht="78" customHeight="1">
      <c r="A60" s="133">
        <v>9130</v>
      </c>
      <c r="B60" s="133"/>
      <c r="C60" s="134" t="s">
        <v>271</v>
      </c>
      <c r="D60" s="123">
        <v>181359.7</v>
      </c>
      <c r="E60" s="123">
        <v>181359.7</v>
      </c>
      <c r="F60" s="192">
        <v>100</v>
      </c>
      <c r="G60" s="120">
        <v>1</v>
      </c>
    </row>
    <row r="61" spans="1:7" ht="93.75" hidden="1">
      <c r="A61" s="133">
        <v>9140</v>
      </c>
      <c r="B61" s="133"/>
      <c r="C61" s="134" t="s">
        <v>272</v>
      </c>
      <c r="D61" s="123">
        <v>0</v>
      </c>
      <c r="E61" s="123">
        <v>0</v>
      </c>
      <c r="F61" s="124" t="s">
        <v>221</v>
      </c>
      <c r="G61" s="120" t="s">
        <v>221</v>
      </c>
    </row>
    <row r="62" spans="1:7">
      <c r="A62" s="133">
        <v>9150</v>
      </c>
      <c r="B62" s="133"/>
      <c r="C62" s="134" t="s">
        <v>273</v>
      </c>
      <c r="D62" s="123">
        <v>11770</v>
      </c>
      <c r="E62" s="123">
        <v>11770</v>
      </c>
      <c r="F62" s="192">
        <v>100</v>
      </c>
      <c r="G62" s="120">
        <v>1</v>
      </c>
    </row>
    <row r="63" spans="1:7" ht="60.75" customHeight="1">
      <c r="A63" s="131">
        <v>9200</v>
      </c>
      <c r="B63" s="131"/>
      <c r="C63" s="132" t="s">
        <v>274</v>
      </c>
      <c r="D63" s="118">
        <v>3194133.7059999998</v>
      </c>
      <c r="E63" s="118">
        <v>2804889.9750499995</v>
      </c>
      <c r="F63" s="191">
        <v>87.813793448319728</v>
      </c>
      <c r="G63" s="120">
        <v>1</v>
      </c>
    </row>
    <row r="64" spans="1:7" ht="189.75" customHeight="1">
      <c r="A64" s="133">
        <v>9210</v>
      </c>
      <c r="B64" s="133"/>
      <c r="C64" s="134" t="s">
        <v>275</v>
      </c>
      <c r="D64" s="123">
        <v>1059884.7</v>
      </c>
      <c r="E64" s="123">
        <v>1053898.28798</v>
      </c>
      <c r="F64" s="192">
        <v>99.435182711855362</v>
      </c>
      <c r="G64" s="120">
        <v>1</v>
      </c>
    </row>
    <row r="65" spans="1:7" ht="81" customHeight="1">
      <c r="A65" s="133">
        <v>9220</v>
      </c>
      <c r="B65" s="133"/>
      <c r="C65" s="134" t="s">
        <v>276</v>
      </c>
      <c r="D65" s="123">
        <v>48263.8</v>
      </c>
      <c r="E65" s="123">
        <v>24924.603139999999</v>
      </c>
      <c r="F65" s="192">
        <v>51.642438307800042</v>
      </c>
      <c r="G65" s="120">
        <v>1</v>
      </c>
    </row>
    <row r="66" spans="1:7" ht="189" customHeight="1">
      <c r="A66" s="133">
        <v>9230</v>
      </c>
      <c r="B66" s="133"/>
      <c r="C66" s="134" t="s">
        <v>277</v>
      </c>
      <c r="D66" s="123">
        <v>2009536.3</v>
      </c>
      <c r="E66" s="123">
        <v>1650589.2381899999</v>
      </c>
      <c r="F66" s="192">
        <v>82.137816479851594</v>
      </c>
      <c r="G66" s="120">
        <v>1</v>
      </c>
    </row>
    <row r="67" spans="1:7" ht="81" customHeight="1">
      <c r="A67" s="133">
        <v>9240</v>
      </c>
      <c r="B67" s="133"/>
      <c r="C67" s="134" t="s">
        <v>278</v>
      </c>
      <c r="D67" s="135">
        <v>20848.506000000001</v>
      </c>
      <c r="E67" s="135">
        <v>20763.884030000001</v>
      </c>
      <c r="F67" s="195">
        <v>99.594110148708012</v>
      </c>
      <c r="G67" s="120">
        <v>1</v>
      </c>
    </row>
    <row r="68" spans="1:7" ht="246.75" customHeight="1">
      <c r="A68" s="137">
        <v>9241</v>
      </c>
      <c r="B68" s="137"/>
      <c r="C68" s="138" t="s">
        <v>279</v>
      </c>
      <c r="D68" s="139">
        <v>13760.013000000001</v>
      </c>
      <c r="E68" s="139">
        <v>13689.944390000001</v>
      </c>
      <c r="F68" s="196">
        <v>99.49078093167499</v>
      </c>
      <c r="G68" s="120">
        <v>1</v>
      </c>
    </row>
    <row r="69" spans="1:7" ht="291.75" customHeight="1">
      <c r="A69" s="137">
        <v>9242</v>
      </c>
      <c r="B69" s="137"/>
      <c r="C69" s="138" t="s">
        <v>280</v>
      </c>
      <c r="D69" s="139">
        <v>772.34199999999998</v>
      </c>
      <c r="E69" s="139">
        <v>772.2</v>
      </c>
      <c r="F69" s="196">
        <v>99.981614362549237</v>
      </c>
      <c r="G69" s="120">
        <v>1</v>
      </c>
    </row>
    <row r="70" spans="1:7" ht="234" customHeight="1">
      <c r="A70" s="137">
        <v>9243</v>
      </c>
      <c r="B70" s="137"/>
      <c r="C70" s="138" t="s">
        <v>281</v>
      </c>
      <c r="D70" s="139">
        <v>6316.1509999999998</v>
      </c>
      <c r="E70" s="139">
        <v>6301.7396399999998</v>
      </c>
      <c r="F70" s="196">
        <v>99.771833193981578</v>
      </c>
      <c r="G70" s="120">
        <v>1</v>
      </c>
    </row>
    <row r="71" spans="1:7" ht="225" hidden="1">
      <c r="A71" s="137">
        <v>9244</v>
      </c>
      <c r="B71" s="137"/>
      <c r="C71" s="138" t="s">
        <v>282</v>
      </c>
      <c r="D71" s="139">
        <v>0</v>
      </c>
      <c r="E71" s="139">
        <v>0</v>
      </c>
      <c r="F71" s="140" t="s">
        <v>221</v>
      </c>
      <c r="G71" s="120" t="s">
        <v>221</v>
      </c>
    </row>
    <row r="72" spans="1:7" ht="177.75" customHeight="1">
      <c r="A72" s="133">
        <v>9250</v>
      </c>
      <c r="B72" s="133"/>
      <c r="C72" s="134" t="s">
        <v>283</v>
      </c>
      <c r="D72" s="123">
        <v>32027.7</v>
      </c>
      <c r="E72" s="123">
        <v>31203.387710000003</v>
      </c>
      <c r="F72" s="192">
        <v>97.426251994367391</v>
      </c>
      <c r="G72" s="120">
        <v>1</v>
      </c>
    </row>
    <row r="73" spans="1:7" ht="75" hidden="1">
      <c r="A73" s="133">
        <v>9260</v>
      </c>
      <c r="B73" s="133"/>
      <c r="C73" s="134" t="s">
        <v>284</v>
      </c>
      <c r="D73" s="135">
        <v>0</v>
      </c>
      <c r="E73" s="135">
        <v>0</v>
      </c>
      <c r="F73" s="136" t="s">
        <v>221</v>
      </c>
      <c r="G73" s="120" t="s">
        <v>221</v>
      </c>
    </row>
    <row r="74" spans="1:7" ht="99.75" customHeight="1">
      <c r="A74" s="133">
        <v>9270</v>
      </c>
      <c r="B74" s="133"/>
      <c r="C74" s="134" t="s">
        <v>285</v>
      </c>
      <c r="D74" s="135">
        <v>23572.7</v>
      </c>
      <c r="E74" s="135">
        <v>23510.574000000001</v>
      </c>
      <c r="F74" s="195">
        <v>99.736449367276549</v>
      </c>
      <c r="G74" s="120">
        <v>1</v>
      </c>
    </row>
    <row r="75" spans="1:7" ht="56.25">
      <c r="A75" s="131">
        <v>9300</v>
      </c>
      <c r="B75" s="131"/>
      <c r="C75" s="132" t="s">
        <v>286</v>
      </c>
      <c r="D75" s="118">
        <v>157008.07399999999</v>
      </c>
      <c r="E75" s="118">
        <v>88152.747969999997</v>
      </c>
      <c r="F75" s="191">
        <v>56.14535974118121</v>
      </c>
      <c r="G75" s="120">
        <v>1</v>
      </c>
    </row>
    <row r="76" spans="1:7" ht="45.75" customHeight="1">
      <c r="A76" s="133">
        <v>9310</v>
      </c>
      <c r="B76" s="133"/>
      <c r="C76" s="134" t="s">
        <v>287</v>
      </c>
      <c r="D76" s="135">
        <v>69006.47</v>
      </c>
      <c r="E76" s="135">
        <v>15699.5195</v>
      </c>
      <c r="F76" s="195">
        <v>22.750793512550345</v>
      </c>
      <c r="G76" s="120">
        <v>1</v>
      </c>
    </row>
    <row r="77" spans="1:7" ht="42" customHeight="1">
      <c r="A77" s="133">
        <v>9320</v>
      </c>
      <c r="B77" s="133"/>
      <c r="C77" s="134" t="s">
        <v>189</v>
      </c>
      <c r="D77" s="135">
        <v>1965.7</v>
      </c>
      <c r="E77" s="135">
        <v>1965.7</v>
      </c>
      <c r="F77" s="195">
        <v>100</v>
      </c>
      <c r="G77" s="120">
        <v>1</v>
      </c>
    </row>
    <row r="78" spans="1:7" ht="57.75" customHeight="1">
      <c r="A78" s="133">
        <v>9330</v>
      </c>
      <c r="B78" s="133"/>
      <c r="C78" s="134" t="s">
        <v>0</v>
      </c>
      <c r="D78" s="135">
        <v>20586.856</v>
      </c>
      <c r="E78" s="135">
        <v>18751.930909999999</v>
      </c>
      <c r="F78" s="195">
        <v>91.086909579588067</v>
      </c>
      <c r="G78" s="120">
        <v>1</v>
      </c>
    </row>
    <row r="79" spans="1:7" ht="56.25" hidden="1">
      <c r="A79" s="133">
        <v>9340</v>
      </c>
      <c r="B79" s="133"/>
      <c r="C79" s="134" t="s">
        <v>1</v>
      </c>
      <c r="D79" s="135">
        <v>0</v>
      </c>
      <c r="E79" s="135">
        <v>0</v>
      </c>
      <c r="F79" s="136" t="s">
        <v>221</v>
      </c>
      <c r="G79" s="120" t="s">
        <v>221</v>
      </c>
    </row>
    <row r="80" spans="1:7" ht="64.5" customHeight="1">
      <c r="A80" s="133">
        <v>9350</v>
      </c>
      <c r="B80" s="133"/>
      <c r="C80" s="134" t="s">
        <v>2</v>
      </c>
      <c r="D80" s="135">
        <v>14704.348</v>
      </c>
      <c r="E80" s="135">
        <v>13885.796920000001</v>
      </c>
      <c r="F80" s="195">
        <v>94.433271845851323</v>
      </c>
      <c r="G80" s="120">
        <v>1</v>
      </c>
    </row>
    <row r="81" spans="1:7" ht="57.75" customHeight="1">
      <c r="A81" s="133">
        <v>9360</v>
      </c>
      <c r="B81" s="133"/>
      <c r="C81" s="134" t="s">
        <v>3</v>
      </c>
      <c r="D81" s="135">
        <v>50744.7</v>
      </c>
      <c r="E81" s="135">
        <v>37849.800640000001</v>
      </c>
      <c r="F81" s="195">
        <v>74.588677517060901</v>
      </c>
      <c r="G81" s="120">
        <v>1</v>
      </c>
    </row>
    <row r="82" spans="1:7" ht="75" hidden="1">
      <c r="A82" s="133">
        <v>9370</v>
      </c>
      <c r="B82" s="133"/>
      <c r="C82" s="134" t="s">
        <v>4</v>
      </c>
      <c r="D82" s="135">
        <v>0</v>
      </c>
      <c r="E82" s="135">
        <v>0</v>
      </c>
      <c r="F82" s="136" t="s">
        <v>221</v>
      </c>
      <c r="G82" s="120" t="s">
        <v>221</v>
      </c>
    </row>
    <row r="83" spans="1:7" ht="64.5" customHeight="1">
      <c r="A83" s="131">
        <v>9400</v>
      </c>
      <c r="B83" s="131"/>
      <c r="C83" s="132" t="s">
        <v>5</v>
      </c>
      <c r="D83" s="118">
        <v>64535.1</v>
      </c>
      <c r="E83" s="118">
        <v>63914.455690000003</v>
      </c>
      <c r="F83" s="191">
        <v>99.038284112056843</v>
      </c>
      <c r="G83" s="120">
        <v>1</v>
      </c>
    </row>
    <row r="84" spans="1:7" ht="43.5" customHeight="1">
      <c r="A84" s="133">
        <v>9410</v>
      </c>
      <c r="B84" s="133"/>
      <c r="C84" s="134" t="s">
        <v>6</v>
      </c>
      <c r="D84" s="135">
        <v>55387.9</v>
      </c>
      <c r="E84" s="135">
        <v>55235.573840000005</v>
      </c>
      <c r="F84" s="195">
        <v>99.724982965593583</v>
      </c>
      <c r="G84" s="120">
        <v>1</v>
      </c>
    </row>
    <row r="85" spans="1:7" ht="56.25" hidden="1">
      <c r="A85" s="133">
        <v>9420</v>
      </c>
      <c r="B85" s="133"/>
      <c r="C85" s="134" t="s">
        <v>7</v>
      </c>
      <c r="D85" s="135">
        <v>0</v>
      </c>
      <c r="E85" s="135">
        <v>0</v>
      </c>
      <c r="F85" s="136" t="s">
        <v>221</v>
      </c>
      <c r="G85" s="120" t="s">
        <v>221</v>
      </c>
    </row>
    <row r="86" spans="1:7" ht="75" hidden="1">
      <c r="A86" s="133">
        <v>9430</v>
      </c>
      <c r="B86" s="133"/>
      <c r="C86" s="134" t="s">
        <v>8</v>
      </c>
      <c r="D86" s="135">
        <v>0</v>
      </c>
      <c r="E86" s="135">
        <v>0</v>
      </c>
      <c r="F86" s="136" t="s">
        <v>221</v>
      </c>
      <c r="G86" s="120" t="s">
        <v>221</v>
      </c>
    </row>
    <row r="87" spans="1:7" ht="75" hidden="1">
      <c r="A87" s="133">
        <v>9440</v>
      </c>
      <c r="B87" s="133"/>
      <c r="C87" s="134" t="s">
        <v>9</v>
      </c>
      <c r="D87" s="123">
        <v>0</v>
      </c>
      <c r="E87" s="123">
        <v>0</v>
      </c>
      <c r="F87" s="124" t="s">
        <v>221</v>
      </c>
      <c r="G87" s="120" t="s">
        <v>221</v>
      </c>
    </row>
    <row r="88" spans="1:7" ht="56.25" hidden="1">
      <c r="A88" s="133">
        <v>9450</v>
      </c>
      <c r="B88" s="133"/>
      <c r="C88" s="134" t="s">
        <v>10</v>
      </c>
      <c r="D88" s="123">
        <v>0</v>
      </c>
      <c r="E88" s="123">
        <v>0</v>
      </c>
      <c r="F88" s="124" t="s">
        <v>221</v>
      </c>
      <c r="G88" s="120" t="s">
        <v>221</v>
      </c>
    </row>
    <row r="89" spans="1:7" ht="64.5" customHeight="1">
      <c r="A89" s="133">
        <v>9460</v>
      </c>
      <c r="B89" s="133"/>
      <c r="C89" s="134" t="s">
        <v>11</v>
      </c>
      <c r="D89" s="135">
        <v>9147.2000000000007</v>
      </c>
      <c r="E89" s="135">
        <v>8678.8818499999998</v>
      </c>
      <c r="F89" s="195">
        <v>94.880202138359266</v>
      </c>
      <c r="G89" s="120">
        <v>1</v>
      </c>
    </row>
    <row r="90" spans="1:7" ht="93.75" hidden="1">
      <c r="A90" s="133">
        <v>9470</v>
      </c>
      <c r="B90" s="133"/>
      <c r="C90" s="134" t="s">
        <v>12</v>
      </c>
      <c r="D90" s="135">
        <v>0</v>
      </c>
      <c r="E90" s="135">
        <v>0</v>
      </c>
      <c r="F90" s="136" t="s">
        <v>221</v>
      </c>
      <c r="G90" s="120" t="s">
        <v>221</v>
      </c>
    </row>
    <row r="91" spans="1:7" ht="75" hidden="1">
      <c r="A91" s="133">
        <v>9480</v>
      </c>
      <c r="B91" s="133"/>
      <c r="C91" s="134" t="s">
        <v>13</v>
      </c>
      <c r="D91" s="135">
        <v>0</v>
      </c>
      <c r="E91" s="135">
        <v>0</v>
      </c>
      <c r="F91" s="136" t="s">
        <v>221</v>
      </c>
      <c r="G91" s="120" t="s">
        <v>221</v>
      </c>
    </row>
    <row r="92" spans="1:7" ht="93.75" hidden="1">
      <c r="A92" s="133">
        <v>9490</v>
      </c>
      <c r="B92" s="133"/>
      <c r="C92" s="134" t="s">
        <v>14</v>
      </c>
      <c r="D92" s="135">
        <v>0</v>
      </c>
      <c r="E92" s="135">
        <v>0</v>
      </c>
      <c r="F92" s="136" t="s">
        <v>221</v>
      </c>
      <c r="G92" s="120" t="s">
        <v>221</v>
      </c>
    </row>
    <row r="93" spans="1:7" ht="81.75" customHeight="1">
      <c r="A93" s="131">
        <v>9500</v>
      </c>
      <c r="B93" s="131"/>
      <c r="C93" s="132" t="s">
        <v>15</v>
      </c>
      <c r="D93" s="118">
        <v>6643.2</v>
      </c>
      <c r="E93" s="118">
        <v>3746.4949999999999</v>
      </c>
      <c r="F93" s="191">
        <v>56.395938704238922</v>
      </c>
      <c r="G93" s="120">
        <v>1</v>
      </c>
    </row>
    <row r="94" spans="1:7" ht="56.25" hidden="1">
      <c r="A94" s="133">
        <v>9510</v>
      </c>
      <c r="B94" s="133"/>
      <c r="C94" s="134" t="s">
        <v>16</v>
      </c>
      <c r="D94" s="135">
        <v>0</v>
      </c>
      <c r="E94" s="135">
        <v>0</v>
      </c>
      <c r="F94" s="136" t="s">
        <v>221</v>
      </c>
      <c r="G94" s="120" t="s">
        <v>221</v>
      </c>
    </row>
    <row r="95" spans="1:7" ht="56.25" hidden="1">
      <c r="A95" s="133">
        <v>9520</v>
      </c>
      <c r="B95" s="133"/>
      <c r="C95" s="134" t="s">
        <v>17</v>
      </c>
      <c r="D95" s="135">
        <v>0</v>
      </c>
      <c r="E95" s="135">
        <v>0</v>
      </c>
      <c r="F95" s="136" t="s">
        <v>221</v>
      </c>
      <c r="G95" s="120" t="s">
        <v>221</v>
      </c>
    </row>
    <row r="96" spans="1:7" ht="56.25" hidden="1">
      <c r="A96" s="133">
        <v>9530</v>
      </c>
      <c r="B96" s="133"/>
      <c r="C96" s="134" t="s">
        <v>18</v>
      </c>
      <c r="D96" s="135">
        <v>0</v>
      </c>
      <c r="E96" s="135">
        <v>0</v>
      </c>
      <c r="F96" s="136" t="s">
        <v>221</v>
      </c>
      <c r="G96" s="120" t="s">
        <v>221</v>
      </c>
    </row>
    <row r="97" spans="1:7" ht="93.75" hidden="1">
      <c r="A97" s="133">
        <v>9540</v>
      </c>
      <c r="B97" s="133"/>
      <c r="C97" s="134" t="s">
        <v>19</v>
      </c>
      <c r="D97" s="135">
        <v>0</v>
      </c>
      <c r="E97" s="135">
        <v>0</v>
      </c>
      <c r="F97" s="136" t="s">
        <v>221</v>
      </c>
      <c r="G97" s="120" t="s">
        <v>221</v>
      </c>
    </row>
    <row r="98" spans="1:7" ht="93.75" hidden="1">
      <c r="A98" s="133">
        <v>9550</v>
      </c>
      <c r="B98" s="133"/>
      <c r="C98" s="134" t="s">
        <v>20</v>
      </c>
      <c r="D98" s="135">
        <v>0</v>
      </c>
      <c r="E98" s="135">
        <v>0</v>
      </c>
      <c r="F98" s="136" t="s">
        <v>221</v>
      </c>
      <c r="G98" s="120" t="s">
        <v>221</v>
      </c>
    </row>
    <row r="99" spans="1:7" ht="75" hidden="1">
      <c r="A99" s="133">
        <v>9560</v>
      </c>
      <c r="B99" s="133"/>
      <c r="C99" s="134" t="s">
        <v>21</v>
      </c>
      <c r="D99" s="135">
        <v>0</v>
      </c>
      <c r="E99" s="135">
        <v>0</v>
      </c>
      <c r="F99" s="136" t="s">
        <v>221</v>
      </c>
      <c r="G99" s="120" t="s">
        <v>221</v>
      </c>
    </row>
    <row r="100" spans="1:7" ht="75" hidden="1">
      <c r="A100" s="133">
        <v>9570</v>
      </c>
      <c r="B100" s="133"/>
      <c r="C100" s="134" t="s">
        <v>22</v>
      </c>
      <c r="D100" s="141">
        <v>0</v>
      </c>
      <c r="E100" s="141">
        <v>0</v>
      </c>
      <c r="F100" s="142" t="s">
        <v>221</v>
      </c>
      <c r="G100" s="120" t="s">
        <v>221</v>
      </c>
    </row>
    <row r="101" spans="1:7" ht="64.5" customHeight="1">
      <c r="A101" s="133">
        <v>9580</v>
      </c>
      <c r="B101" s="133"/>
      <c r="C101" s="134" t="s">
        <v>23</v>
      </c>
      <c r="D101" s="141">
        <v>6643.2</v>
      </c>
      <c r="E101" s="141">
        <v>3746.4949999999999</v>
      </c>
      <c r="F101" s="197">
        <v>56.395938704238922</v>
      </c>
      <c r="G101" s="120">
        <v>1</v>
      </c>
    </row>
    <row r="102" spans="1:7" ht="75" hidden="1">
      <c r="A102" s="133">
        <v>9590</v>
      </c>
      <c r="B102" s="133"/>
      <c r="C102" s="134" t="s">
        <v>24</v>
      </c>
      <c r="D102" s="141">
        <v>0</v>
      </c>
      <c r="E102" s="141">
        <v>0</v>
      </c>
      <c r="F102" s="142" t="s">
        <v>221</v>
      </c>
      <c r="G102" s="120" t="s">
        <v>221</v>
      </c>
    </row>
    <row r="103" spans="1:7" ht="60" customHeight="1">
      <c r="A103" s="131">
        <v>9600</v>
      </c>
      <c r="B103" s="131"/>
      <c r="C103" s="132" t="s">
        <v>25</v>
      </c>
      <c r="D103" s="118">
        <v>1934.22</v>
      </c>
      <c r="E103" s="118">
        <v>1911.51169</v>
      </c>
      <c r="F103" s="191">
        <v>98.82597067551778</v>
      </c>
      <c r="G103" s="120">
        <v>1</v>
      </c>
    </row>
    <row r="104" spans="1:7" ht="225" hidden="1">
      <c r="A104" s="133">
        <v>9610</v>
      </c>
      <c r="B104" s="133"/>
      <c r="C104" s="134" t="s">
        <v>26</v>
      </c>
      <c r="D104" s="135">
        <v>0</v>
      </c>
      <c r="E104" s="135">
        <v>0</v>
      </c>
      <c r="F104" s="136" t="s">
        <v>221</v>
      </c>
      <c r="G104" s="120" t="s">
        <v>221</v>
      </c>
    </row>
    <row r="105" spans="1:7" ht="63" customHeight="1">
      <c r="A105" s="133">
        <v>9620</v>
      </c>
      <c r="B105" s="133"/>
      <c r="C105" s="134" t="s">
        <v>27</v>
      </c>
      <c r="D105" s="135">
        <v>1934.22</v>
      </c>
      <c r="E105" s="135">
        <v>1911.51169</v>
      </c>
      <c r="F105" s="195">
        <v>98.82597067551778</v>
      </c>
      <c r="G105" s="120">
        <v>1</v>
      </c>
    </row>
    <row r="106" spans="1:7" ht="93.75" hidden="1">
      <c r="A106" s="133">
        <v>9630</v>
      </c>
      <c r="B106" s="133"/>
      <c r="C106" s="134" t="s">
        <v>28</v>
      </c>
      <c r="D106" s="135">
        <v>0</v>
      </c>
      <c r="E106" s="135">
        <v>0</v>
      </c>
      <c r="F106" s="136" t="s">
        <v>221</v>
      </c>
      <c r="G106" s="120" t="s">
        <v>221</v>
      </c>
    </row>
    <row r="107" spans="1:7" ht="56.25" hidden="1">
      <c r="A107" s="133">
        <v>9640</v>
      </c>
      <c r="B107" s="133"/>
      <c r="C107" s="134" t="s">
        <v>29</v>
      </c>
      <c r="D107" s="135">
        <v>0</v>
      </c>
      <c r="E107" s="135">
        <v>0</v>
      </c>
      <c r="F107" s="136" t="s">
        <v>221</v>
      </c>
      <c r="G107" s="120" t="s">
        <v>221</v>
      </c>
    </row>
    <row r="108" spans="1:7" ht="56.25">
      <c r="A108" s="131">
        <v>9700</v>
      </c>
      <c r="B108" s="131"/>
      <c r="C108" s="132" t="s">
        <v>30</v>
      </c>
      <c r="D108" s="118">
        <v>34475.180999999997</v>
      </c>
      <c r="E108" s="118">
        <v>31107.314780000001</v>
      </c>
      <c r="F108" s="191">
        <v>90.231041223539918</v>
      </c>
      <c r="G108" s="120">
        <v>1</v>
      </c>
    </row>
    <row r="109" spans="1:7" ht="63" customHeight="1">
      <c r="A109" s="133">
        <v>9710</v>
      </c>
      <c r="B109" s="133"/>
      <c r="C109" s="134" t="s">
        <v>45</v>
      </c>
      <c r="D109" s="135">
        <v>2824.2249999999999</v>
      </c>
      <c r="E109" s="135">
        <v>2664.40816</v>
      </c>
      <c r="F109" s="195">
        <v>94.341214315431671</v>
      </c>
      <c r="G109" s="120">
        <v>1</v>
      </c>
    </row>
    <row r="110" spans="1:7" ht="37.5" hidden="1">
      <c r="A110" s="133">
        <v>9720</v>
      </c>
      <c r="B110" s="133"/>
      <c r="C110" s="134" t="s">
        <v>31</v>
      </c>
      <c r="D110" s="135">
        <v>0</v>
      </c>
      <c r="E110" s="135">
        <v>0</v>
      </c>
      <c r="F110" s="136" t="s">
        <v>221</v>
      </c>
      <c r="G110" s="120" t="s">
        <v>221</v>
      </c>
    </row>
    <row r="111" spans="1:7" ht="75" hidden="1">
      <c r="A111" s="133">
        <v>9730</v>
      </c>
      <c r="B111" s="133"/>
      <c r="C111" s="134" t="s">
        <v>46</v>
      </c>
      <c r="D111" s="135">
        <v>0</v>
      </c>
      <c r="E111" s="135">
        <v>0</v>
      </c>
      <c r="F111" s="136" t="s">
        <v>221</v>
      </c>
      <c r="G111" s="120" t="s">
        <v>221</v>
      </c>
    </row>
    <row r="112" spans="1:7" ht="37.5" hidden="1">
      <c r="A112" s="133">
        <v>9740</v>
      </c>
      <c r="B112" s="133"/>
      <c r="C112" s="134" t="s">
        <v>47</v>
      </c>
      <c r="D112" s="135">
        <v>0</v>
      </c>
      <c r="E112" s="135">
        <v>0</v>
      </c>
      <c r="F112" s="136" t="s">
        <v>221</v>
      </c>
      <c r="G112" s="120" t="s">
        <v>221</v>
      </c>
    </row>
    <row r="113" spans="1:7" ht="37.5" hidden="1">
      <c r="A113" s="133">
        <v>9750</v>
      </c>
      <c r="B113" s="133"/>
      <c r="C113" s="134" t="s">
        <v>48</v>
      </c>
      <c r="D113" s="135">
        <v>0</v>
      </c>
      <c r="E113" s="135">
        <v>0</v>
      </c>
      <c r="F113" s="136" t="s">
        <v>221</v>
      </c>
      <c r="G113" s="120" t="s">
        <v>221</v>
      </c>
    </row>
    <row r="114" spans="1:7" ht="37.5" hidden="1">
      <c r="A114" s="133">
        <v>9760</v>
      </c>
      <c r="B114" s="133"/>
      <c r="C114" s="134" t="s">
        <v>32</v>
      </c>
      <c r="D114" s="135">
        <v>0</v>
      </c>
      <c r="E114" s="135">
        <v>0</v>
      </c>
      <c r="F114" s="136" t="s">
        <v>221</v>
      </c>
      <c r="G114" s="120" t="s">
        <v>221</v>
      </c>
    </row>
    <row r="115" spans="1:7" ht="19.5" thickBot="1">
      <c r="A115" s="133">
        <v>9770</v>
      </c>
      <c r="B115" s="133"/>
      <c r="C115" s="134" t="s">
        <v>49</v>
      </c>
      <c r="D115" s="135">
        <v>31650.955999999998</v>
      </c>
      <c r="E115" s="135">
        <v>28442.906620000002</v>
      </c>
      <c r="F115" s="195">
        <v>89.864289154488745</v>
      </c>
      <c r="G115" s="120">
        <v>1</v>
      </c>
    </row>
    <row r="116" spans="1:7" ht="19.5" thickBot="1">
      <c r="A116" s="201">
        <v>900203</v>
      </c>
      <c r="B116" s="92"/>
      <c r="C116" s="203" t="s">
        <v>33</v>
      </c>
      <c r="D116" s="204">
        <v>6645815.1380000003</v>
      </c>
      <c r="E116" s="204">
        <v>6102690.9041199991</v>
      </c>
      <c r="F116" s="193">
        <v>91.82757535980079</v>
      </c>
      <c r="G116" s="120">
        <v>1</v>
      </c>
    </row>
    <row r="117" spans="1:7" ht="19.5" thickBot="1">
      <c r="A117" s="202">
        <v>8800</v>
      </c>
      <c r="B117" s="93"/>
      <c r="C117" s="215" t="s">
        <v>34</v>
      </c>
      <c r="D117" s="206">
        <v>13000</v>
      </c>
      <c r="E117" s="206">
        <v>13000</v>
      </c>
      <c r="F117" s="191">
        <v>100</v>
      </c>
      <c r="G117" s="120">
        <v>1</v>
      </c>
    </row>
    <row r="118" spans="1:7" ht="57" thickBot="1">
      <c r="A118" s="201" t="s">
        <v>35</v>
      </c>
      <c r="B118" s="92"/>
      <c r="C118" s="203" t="s">
        <v>36</v>
      </c>
      <c r="D118" s="207">
        <v>6658815.1380000003</v>
      </c>
      <c r="E118" s="207">
        <v>6115690.9041199991</v>
      </c>
      <c r="F118" s="194">
        <v>91.843530378542241</v>
      </c>
      <c r="G118" s="120">
        <v>1</v>
      </c>
    </row>
    <row r="119" spans="1:7">
      <c r="A119" s="198"/>
      <c r="C119" s="208"/>
      <c r="D119" s="209" t="s">
        <v>221</v>
      </c>
      <c r="E119" s="209" t="s">
        <v>221</v>
      </c>
      <c r="F119" s="198"/>
      <c r="G119" s="109">
        <v>1</v>
      </c>
    </row>
    <row r="120" spans="1:7">
      <c r="A120" s="198"/>
      <c r="C120" s="208"/>
      <c r="D120" s="209" t="s">
        <v>221</v>
      </c>
      <c r="E120" s="209" t="s">
        <v>221</v>
      </c>
      <c r="F120" s="198"/>
      <c r="G120" s="109">
        <v>1</v>
      </c>
    </row>
    <row r="121" spans="1:7" ht="26.25" customHeight="1" thickBot="1">
      <c r="A121" s="235" t="s">
        <v>37</v>
      </c>
      <c r="B121" s="235"/>
      <c r="C121" s="235"/>
      <c r="D121" s="145"/>
      <c r="E121" s="145"/>
      <c r="F121" s="199" t="s">
        <v>212</v>
      </c>
      <c r="G121" s="112">
        <v>1</v>
      </c>
    </row>
    <row r="122" spans="1:7" ht="141" customHeight="1" thickBot="1">
      <c r="A122" s="113" t="s">
        <v>213</v>
      </c>
      <c r="B122" s="113"/>
      <c r="C122" s="104" t="s">
        <v>188</v>
      </c>
      <c r="D122" s="78" t="s">
        <v>210</v>
      </c>
      <c r="E122" s="78" t="s">
        <v>211</v>
      </c>
      <c r="F122" s="200" t="s">
        <v>51</v>
      </c>
      <c r="G122" s="112">
        <v>1</v>
      </c>
    </row>
    <row r="123" spans="1:7">
      <c r="A123" s="121" t="s">
        <v>215</v>
      </c>
      <c r="B123" s="121">
        <v>0</v>
      </c>
      <c r="C123" s="122" t="s">
        <v>216</v>
      </c>
      <c r="D123" s="123">
        <v>11726.2</v>
      </c>
      <c r="E123" s="123">
        <v>10391.644909999999</v>
      </c>
      <c r="F123" s="192">
        <v>88.619031826167031</v>
      </c>
      <c r="G123" s="120">
        <v>1</v>
      </c>
    </row>
    <row r="124" spans="1:7">
      <c r="A124" s="121">
        <v>1000</v>
      </c>
      <c r="B124" s="121">
        <v>0</v>
      </c>
      <c r="C124" s="122" t="s">
        <v>217</v>
      </c>
      <c r="D124" s="123">
        <v>252948.70600000001</v>
      </c>
      <c r="E124" s="123">
        <v>254126.63581000001</v>
      </c>
      <c r="F124" s="192">
        <v>100.46567931839905</v>
      </c>
      <c r="G124" s="120">
        <v>1</v>
      </c>
    </row>
    <row r="125" spans="1:7">
      <c r="A125" s="121">
        <v>2000</v>
      </c>
      <c r="B125" s="121">
        <v>0</v>
      </c>
      <c r="C125" s="122" t="s">
        <v>218</v>
      </c>
      <c r="D125" s="123">
        <v>285169.81699999998</v>
      </c>
      <c r="E125" s="123">
        <v>285109.77879000001</v>
      </c>
      <c r="F125" s="192">
        <v>99.978946506109395</v>
      </c>
      <c r="G125" s="120">
        <v>1</v>
      </c>
    </row>
    <row r="126" spans="1:7">
      <c r="A126" s="121">
        <v>3000</v>
      </c>
      <c r="B126" s="121">
        <v>0</v>
      </c>
      <c r="C126" s="122" t="s">
        <v>219</v>
      </c>
      <c r="D126" s="123">
        <v>59931.491000000002</v>
      </c>
      <c r="E126" s="123">
        <v>69798.85500000001</v>
      </c>
      <c r="F126" s="192">
        <v>116.46440599984406</v>
      </c>
      <c r="G126" s="120">
        <v>1</v>
      </c>
    </row>
    <row r="127" spans="1:7">
      <c r="A127" s="121">
        <v>4000</v>
      </c>
      <c r="B127" s="121">
        <v>0</v>
      </c>
      <c r="C127" s="122" t="s">
        <v>245</v>
      </c>
      <c r="D127" s="123">
        <v>5413.8</v>
      </c>
      <c r="E127" s="123">
        <v>7418.2627200000006</v>
      </c>
      <c r="F127" s="192">
        <v>137.02506040119695</v>
      </c>
      <c r="G127" s="120">
        <v>1</v>
      </c>
    </row>
    <row r="128" spans="1:7">
      <c r="A128" s="121">
        <v>5000</v>
      </c>
      <c r="B128" s="121">
        <v>0</v>
      </c>
      <c r="C128" s="122" t="s">
        <v>246</v>
      </c>
      <c r="D128" s="123">
        <v>5366</v>
      </c>
      <c r="E128" s="123">
        <v>5245.5683199999994</v>
      </c>
      <c r="F128" s="192">
        <v>97.755652627655593</v>
      </c>
      <c r="G128" s="120">
        <v>1</v>
      </c>
    </row>
    <row r="129" spans="1:7">
      <c r="A129" s="121">
        <v>6000</v>
      </c>
      <c r="B129" s="121">
        <v>0</v>
      </c>
      <c r="C129" s="122" t="s">
        <v>247</v>
      </c>
      <c r="D129" s="123">
        <v>35672</v>
      </c>
      <c r="E129" s="123">
        <v>24866.105439999999</v>
      </c>
      <c r="F129" s="192">
        <v>69.707629064812735</v>
      </c>
      <c r="G129" s="120">
        <v>1</v>
      </c>
    </row>
    <row r="130" spans="1:7">
      <c r="A130" s="213">
        <v>7000</v>
      </c>
      <c r="B130" s="146">
        <v>0</v>
      </c>
      <c r="C130" s="214" t="s">
        <v>248</v>
      </c>
      <c r="D130" s="212">
        <v>1916102.7107500001</v>
      </c>
      <c r="E130" s="212">
        <v>1650874.15723</v>
      </c>
      <c r="F130" s="192">
        <v>86.157915646589515</v>
      </c>
      <c r="G130" s="120">
        <v>1</v>
      </c>
    </row>
    <row r="131" spans="1:7">
      <c r="A131" s="213">
        <v>7100</v>
      </c>
      <c r="B131" s="121">
        <v>0</v>
      </c>
      <c r="C131" s="214" t="s">
        <v>249</v>
      </c>
      <c r="D131" s="212">
        <v>2077.23</v>
      </c>
      <c r="E131" s="212">
        <v>1770.00784</v>
      </c>
      <c r="F131" s="192">
        <v>85.210007558142337</v>
      </c>
      <c r="G131" s="120">
        <v>1</v>
      </c>
    </row>
    <row r="132" spans="1:7" hidden="1">
      <c r="A132" s="121">
        <v>7200</v>
      </c>
      <c r="B132" s="121">
        <v>0</v>
      </c>
      <c r="C132" s="122" t="s">
        <v>250</v>
      </c>
      <c r="D132" s="123">
        <v>0</v>
      </c>
      <c r="E132" s="123">
        <v>0</v>
      </c>
      <c r="F132" s="124" t="s">
        <v>221</v>
      </c>
      <c r="G132" s="120" t="s">
        <v>221</v>
      </c>
    </row>
    <row r="133" spans="1:7">
      <c r="A133" s="213">
        <v>7300</v>
      </c>
      <c r="B133" s="121">
        <v>0</v>
      </c>
      <c r="C133" s="214" t="s">
        <v>251</v>
      </c>
      <c r="D133" s="212">
        <v>991247.61083000002</v>
      </c>
      <c r="E133" s="212">
        <v>775345.35516999988</v>
      </c>
      <c r="F133" s="192">
        <v>78.21913986968211</v>
      </c>
      <c r="G133" s="120">
        <v>1</v>
      </c>
    </row>
    <row r="134" spans="1:7" ht="37.5">
      <c r="A134" s="213">
        <v>7400</v>
      </c>
      <c r="B134" s="121">
        <v>0</v>
      </c>
      <c r="C134" s="214" t="s">
        <v>252</v>
      </c>
      <c r="D134" s="212">
        <v>896777.86992000008</v>
      </c>
      <c r="E134" s="212">
        <v>847869.41922000004</v>
      </c>
      <c r="F134" s="192">
        <v>94.546202316035846</v>
      </c>
      <c r="G134" s="120">
        <v>1</v>
      </c>
    </row>
    <row r="135" spans="1:7" hidden="1">
      <c r="A135" s="121">
        <v>7500</v>
      </c>
      <c r="B135" s="121">
        <v>0</v>
      </c>
      <c r="C135" s="122" t="s">
        <v>253</v>
      </c>
      <c r="D135" s="123">
        <v>0</v>
      </c>
      <c r="E135" s="123">
        <v>0</v>
      </c>
      <c r="F135" s="124" t="s">
        <v>221</v>
      </c>
      <c r="G135" s="120" t="s">
        <v>221</v>
      </c>
    </row>
    <row r="136" spans="1:7">
      <c r="A136" s="213">
        <v>7600</v>
      </c>
      <c r="B136" s="121">
        <v>0</v>
      </c>
      <c r="C136" s="214" t="s">
        <v>254</v>
      </c>
      <c r="D136" s="212">
        <v>26000</v>
      </c>
      <c r="E136" s="212">
        <v>25889.375</v>
      </c>
      <c r="F136" s="192">
        <v>99.574519230769226</v>
      </c>
      <c r="G136" s="120">
        <v>1</v>
      </c>
    </row>
    <row r="137" spans="1:7" ht="56.25" hidden="1">
      <c r="A137" s="121">
        <v>7700</v>
      </c>
      <c r="B137" s="121">
        <v>0</v>
      </c>
      <c r="C137" s="122" t="s">
        <v>255</v>
      </c>
      <c r="D137" s="123">
        <v>0</v>
      </c>
      <c r="E137" s="123">
        <v>0</v>
      </c>
      <c r="F137" s="124" t="s">
        <v>221</v>
      </c>
      <c r="G137" s="120" t="s">
        <v>221</v>
      </c>
    </row>
    <row r="138" spans="1:7">
      <c r="A138" s="213">
        <v>8000</v>
      </c>
      <c r="B138" s="146">
        <v>0</v>
      </c>
      <c r="C138" s="214" t="s">
        <v>256</v>
      </c>
      <c r="D138" s="212">
        <v>54689.652999999998</v>
      </c>
      <c r="E138" s="212">
        <v>46096.545740000001</v>
      </c>
      <c r="F138" s="192">
        <v>84.287508169049829</v>
      </c>
      <c r="G138" s="120">
        <v>1</v>
      </c>
    </row>
    <row r="139" spans="1:7" ht="37.5">
      <c r="A139" s="213">
        <v>8100</v>
      </c>
      <c r="B139" s="121">
        <v>0</v>
      </c>
      <c r="C139" s="214" t="s">
        <v>257</v>
      </c>
      <c r="D139" s="212">
        <v>1364.576</v>
      </c>
      <c r="E139" s="212">
        <v>1391.83087</v>
      </c>
      <c r="F139" s="192">
        <v>101.9973141840396</v>
      </c>
      <c r="G139" s="120">
        <v>1</v>
      </c>
    </row>
    <row r="140" spans="1:7" hidden="1">
      <c r="A140" s="121">
        <v>8200</v>
      </c>
      <c r="B140" s="121">
        <v>0</v>
      </c>
      <c r="C140" s="122" t="s">
        <v>258</v>
      </c>
      <c r="D140" s="123">
        <v>0</v>
      </c>
      <c r="E140" s="123">
        <v>0</v>
      </c>
      <c r="F140" s="124" t="s">
        <v>221</v>
      </c>
      <c r="G140" s="120" t="s">
        <v>221</v>
      </c>
    </row>
    <row r="141" spans="1:7">
      <c r="A141" s="121">
        <v>8300</v>
      </c>
      <c r="B141" s="121">
        <v>0</v>
      </c>
      <c r="C141" s="122" t="s">
        <v>259</v>
      </c>
      <c r="D141" s="123">
        <v>53285.076999999997</v>
      </c>
      <c r="E141" s="123">
        <v>44664.714870000003</v>
      </c>
      <c r="F141" s="192">
        <v>83.822183216512954</v>
      </c>
      <c r="G141" s="120">
        <v>1</v>
      </c>
    </row>
    <row r="142" spans="1:7" ht="19.5" thickBot="1">
      <c r="A142" s="121">
        <v>8400</v>
      </c>
      <c r="B142" s="121">
        <v>0</v>
      </c>
      <c r="C142" s="122" t="s">
        <v>260</v>
      </c>
      <c r="D142" s="123">
        <v>40</v>
      </c>
      <c r="E142" s="123">
        <v>40</v>
      </c>
      <c r="F142" s="192">
        <v>100</v>
      </c>
      <c r="G142" s="120">
        <v>1</v>
      </c>
    </row>
    <row r="143" spans="1:7" ht="19.5" hidden="1" thickBot="1">
      <c r="A143" s="121">
        <v>8600</v>
      </c>
      <c r="B143" s="121">
        <v>0</v>
      </c>
      <c r="C143" s="122" t="s">
        <v>261</v>
      </c>
      <c r="D143" s="123">
        <v>0</v>
      </c>
      <c r="E143" s="123">
        <v>0</v>
      </c>
      <c r="F143" s="124" t="s">
        <v>221</v>
      </c>
      <c r="G143" s="120" t="s">
        <v>221</v>
      </c>
    </row>
    <row r="144" spans="1:7" ht="19.5" hidden="1" thickBot="1">
      <c r="A144" s="121">
        <v>8700</v>
      </c>
      <c r="B144" s="121">
        <v>0</v>
      </c>
      <c r="C144" s="122" t="s">
        <v>262</v>
      </c>
      <c r="D144" s="123">
        <v>0</v>
      </c>
      <c r="E144" s="123">
        <v>0</v>
      </c>
      <c r="F144" s="124" t="s">
        <v>221</v>
      </c>
      <c r="G144" s="120" t="s">
        <v>221</v>
      </c>
    </row>
    <row r="145" spans="1:7" ht="57" thickBot="1">
      <c r="A145" s="201">
        <v>900201</v>
      </c>
      <c r="B145" s="92"/>
      <c r="C145" s="203" t="s">
        <v>38</v>
      </c>
      <c r="D145" s="204">
        <v>2627020.37775</v>
      </c>
      <c r="E145" s="204">
        <v>2353927.5539600002</v>
      </c>
      <c r="F145" s="193">
        <v>89.60446496330951</v>
      </c>
      <c r="G145" s="120">
        <v>1</v>
      </c>
    </row>
    <row r="146" spans="1:7" hidden="1">
      <c r="A146" s="125">
        <v>9110</v>
      </c>
      <c r="B146" s="125">
        <v>0</v>
      </c>
      <c r="C146" s="126" t="s">
        <v>264</v>
      </c>
      <c r="D146" s="127">
        <v>0</v>
      </c>
      <c r="E146" s="127">
        <v>0</v>
      </c>
      <c r="F146" s="124" t="s">
        <v>221</v>
      </c>
      <c r="G146" s="120" t="s">
        <v>221</v>
      </c>
    </row>
    <row r="147" spans="1:7" ht="42.75" customHeight="1" thickBot="1">
      <c r="A147" s="210">
        <v>9800</v>
      </c>
      <c r="B147" s="128">
        <v>0</v>
      </c>
      <c r="C147" s="211" t="s">
        <v>265</v>
      </c>
      <c r="D147" s="212">
        <v>21431.852999999999</v>
      </c>
      <c r="E147" s="212">
        <v>16364.17909</v>
      </c>
      <c r="F147" s="192">
        <v>76.354476162187197</v>
      </c>
      <c r="G147" s="120">
        <v>1</v>
      </c>
    </row>
    <row r="148" spans="1:7" ht="57" thickBot="1">
      <c r="A148" s="201">
        <v>900202</v>
      </c>
      <c r="B148" s="92"/>
      <c r="C148" s="203" t="s">
        <v>39</v>
      </c>
      <c r="D148" s="207">
        <v>2648452.2307500001</v>
      </c>
      <c r="E148" s="207">
        <v>2370291.7330500004</v>
      </c>
      <c r="F148" s="194">
        <v>89.49724316450181</v>
      </c>
      <c r="G148" s="120">
        <v>1</v>
      </c>
    </row>
    <row r="149" spans="1:7" hidden="1">
      <c r="A149" s="129">
        <v>8500</v>
      </c>
      <c r="B149" s="129">
        <v>0</v>
      </c>
      <c r="C149" s="147" t="s">
        <v>267</v>
      </c>
      <c r="D149" s="118">
        <v>0</v>
      </c>
      <c r="E149" s="118">
        <v>0</v>
      </c>
      <c r="F149" s="119" t="s">
        <v>221</v>
      </c>
      <c r="G149" s="120" t="s">
        <v>221</v>
      </c>
    </row>
    <row r="150" spans="1:7">
      <c r="A150" s="129">
        <v>9000</v>
      </c>
      <c r="B150" s="129">
        <v>0</v>
      </c>
      <c r="C150" s="147" t="s">
        <v>268</v>
      </c>
      <c r="D150" s="118">
        <v>148437.78399999999</v>
      </c>
      <c r="E150" s="118">
        <v>128209.91283</v>
      </c>
      <c r="F150" s="191">
        <v>86.372828652575421</v>
      </c>
      <c r="G150" s="120">
        <v>1</v>
      </c>
    </row>
    <row r="151" spans="1:7" hidden="1">
      <c r="A151" s="131">
        <v>9100</v>
      </c>
      <c r="B151" s="131">
        <v>0</v>
      </c>
      <c r="C151" s="148" t="s">
        <v>269</v>
      </c>
      <c r="D151" s="118">
        <v>0</v>
      </c>
      <c r="E151" s="118">
        <v>0</v>
      </c>
      <c r="F151" s="119" t="s">
        <v>221</v>
      </c>
      <c r="G151" s="120" t="s">
        <v>221</v>
      </c>
    </row>
    <row r="152" spans="1:7" ht="37.5" hidden="1">
      <c r="A152" s="133">
        <v>9120</v>
      </c>
      <c r="B152" s="133">
        <v>0</v>
      </c>
      <c r="C152" s="149" t="s">
        <v>270</v>
      </c>
      <c r="D152" s="123">
        <v>0</v>
      </c>
      <c r="E152" s="123">
        <v>0</v>
      </c>
      <c r="F152" s="124" t="s">
        <v>221</v>
      </c>
      <c r="G152" s="120" t="s">
        <v>221</v>
      </c>
    </row>
    <row r="153" spans="1:7" ht="75" hidden="1">
      <c r="A153" s="133">
        <v>9130</v>
      </c>
      <c r="B153" s="133">
        <v>0</v>
      </c>
      <c r="C153" s="149" t="s">
        <v>271</v>
      </c>
      <c r="D153" s="123">
        <v>0</v>
      </c>
      <c r="E153" s="123">
        <v>0</v>
      </c>
      <c r="F153" s="124" t="s">
        <v>221</v>
      </c>
      <c r="G153" s="120" t="s">
        <v>221</v>
      </c>
    </row>
    <row r="154" spans="1:7" ht="93.75" hidden="1">
      <c r="A154" s="133">
        <v>9140</v>
      </c>
      <c r="B154" s="133">
        <v>0</v>
      </c>
      <c r="C154" s="149" t="s">
        <v>272</v>
      </c>
      <c r="D154" s="123">
        <v>0</v>
      </c>
      <c r="E154" s="123">
        <v>0</v>
      </c>
      <c r="F154" s="124" t="s">
        <v>221</v>
      </c>
      <c r="G154" s="120" t="s">
        <v>221</v>
      </c>
    </row>
    <row r="155" spans="1:7" hidden="1">
      <c r="A155" s="133">
        <v>9150</v>
      </c>
      <c r="B155" s="133">
        <v>0</v>
      </c>
      <c r="C155" s="149" t="s">
        <v>273</v>
      </c>
      <c r="D155" s="123">
        <v>0</v>
      </c>
      <c r="E155" s="123">
        <v>0</v>
      </c>
      <c r="F155" s="124" t="s">
        <v>221</v>
      </c>
      <c r="G155" s="120" t="s">
        <v>221</v>
      </c>
    </row>
    <row r="156" spans="1:7" ht="56.25" customHeight="1">
      <c r="A156" s="131">
        <v>9200</v>
      </c>
      <c r="B156" s="131">
        <v>0</v>
      </c>
      <c r="C156" s="148" t="s">
        <v>274</v>
      </c>
      <c r="D156" s="118">
        <v>514.89499999999998</v>
      </c>
      <c r="E156" s="118">
        <v>514.89431999999999</v>
      </c>
      <c r="F156" s="191">
        <v>99.99986793423902</v>
      </c>
      <c r="G156" s="120">
        <v>1</v>
      </c>
    </row>
    <row r="157" spans="1:7" ht="225" hidden="1">
      <c r="A157" s="133">
        <v>9210</v>
      </c>
      <c r="B157" s="133">
        <v>0</v>
      </c>
      <c r="C157" s="149" t="s">
        <v>275</v>
      </c>
      <c r="D157" s="123">
        <v>0</v>
      </c>
      <c r="E157" s="123">
        <v>0</v>
      </c>
      <c r="F157" s="124" t="s">
        <v>221</v>
      </c>
      <c r="G157" s="120" t="s">
        <v>221</v>
      </c>
    </row>
    <row r="158" spans="1:7" ht="75" hidden="1">
      <c r="A158" s="133">
        <v>9220</v>
      </c>
      <c r="B158" s="133">
        <v>0</v>
      </c>
      <c r="C158" s="149" t="s">
        <v>276</v>
      </c>
      <c r="D158" s="123">
        <v>0</v>
      </c>
      <c r="E158" s="123">
        <v>0</v>
      </c>
      <c r="F158" s="124" t="s">
        <v>221</v>
      </c>
      <c r="G158" s="120" t="s">
        <v>221</v>
      </c>
    </row>
    <row r="159" spans="1:7" ht="206.25" hidden="1">
      <c r="A159" s="133">
        <v>9230</v>
      </c>
      <c r="B159" s="133">
        <v>0</v>
      </c>
      <c r="C159" s="149" t="s">
        <v>277</v>
      </c>
      <c r="D159" s="123">
        <v>0</v>
      </c>
      <c r="E159" s="123">
        <v>0</v>
      </c>
      <c r="F159" s="124" t="s">
        <v>221</v>
      </c>
      <c r="G159" s="120" t="s">
        <v>221</v>
      </c>
    </row>
    <row r="160" spans="1:7" ht="78.75" customHeight="1">
      <c r="A160" s="133">
        <v>9240</v>
      </c>
      <c r="B160" s="133">
        <v>0</v>
      </c>
      <c r="C160" s="149" t="s">
        <v>278</v>
      </c>
      <c r="D160" s="135">
        <v>514.89499999999998</v>
      </c>
      <c r="E160" s="135">
        <v>514.89431999999999</v>
      </c>
      <c r="F160" s="195">
        <v>99.99986793423902</v>
      </c>
      <c r="G160" s="120">
        <v>1</v>
      </c>
    </row>
    <row r="161" spans="1:7" ht="281.25" hidden="1">
      <c r="A161" s="137">
        <v>9241</v>
      </c>
      <c r="B161" s="137">
        <v>0</v>
      </c>
      <c r="C161" s="150" t="s">
        <v>279</v>
      </c>
      <c r="D161" s="139">
        <v>0</v>
      </c>
      <c r="E161" s="139">
        <v>0</v>
      </c>
      <c r="F161" s="140" t="s">
        <v>221</v>
      </c>
      <c r="G161" s="120" t="s">
        <v>221</v>
      </c>
    </row>
    <row r="162" spans="1:7" ht="317.25" customHeight="1">
      <c r="A162" s="137">
        <v>9242</v>
      </c>
      <c r="B162" s="137">
        <v>0</v>
      </c>
      <c r="C162" s="150" t="s">
        <v>280</v>
      </c>
      <c r="D162" s="139">
        <v>514.89499999999998</v>
      </c>
      <c r="E162" s="139">
        <v>514.89431999999999</v>
      </c>
      <c r="F162" s="196">
        <v>99.99986793423902</v>
      </c>
      <c r="G162" s="120">
        <v>1</v>
      </c>
    </row>
    <row r="163" spans="1:7" ht="243.75" hidden="1">
      <c r="A163" s="137">
        <v>9243</v>
      </c>
      <c r="B163" s="137">
        <v>0</v>
      </c>
      <c r="C163" s="150" t="s">
        <v>281</v>
      </c>
      <c r="D163" s="139">
        <v>0</v>
      </c>
      <c r="E163" s="139">
        <v>0</v>
      </c>
      <c r="F163" s="140" t="s">
        <v>221</v>
      </c>
      <c r="G163" s="120" t="s">
        <v>221</v>
      </c>
    </row>
    <row r="164" spans="1:7" ht="187.5" hidden="1">
      <c r="A164" s="133">
        <v>9250</v>
      </c>
      <c r="B164" s="133">
        <v>0</v>
      </c>
      <c r="C164" s="149" t="s">
        <v>283</v>
      </c>
      <c r="D164" s="123">
        <v>0</v>
      </c>
      <c r="E164" s="123">
        <v>0</v>
      </c>
      <c r="F164" s="124" t="s">
        <v>221</v>
      </c>
      <c r="G164" s="120" t="s">
        <v>221</v>
      </c>
    </row>
    <row r="165" spans="1:7" ht="75" hidden="1">
      <c r="A165" s="133">
        <v>9260</v>
      </c>
      <c r="B165" s="133">
        <v>0</v>
      </c>
      <c r="C165" s="149" t="s">
        <v>284</v>
      </c>
      <c r="D165" s="135">
        <v>0</v>
      </c>
      <c r="E165" s="135">
        <v>0</v>
      </c>
      <c r="F165" s="136" t="s">
        <v>221</v>
      </c>
      <c r="G165" s="120" t="s">
        <v>221</v>
      </c>
    </row>
    <row r="166" spans="1:7" ht="112.5" hidden="1">
      <c r="A166" s="133">
        <v>9270</v>
      </c>
      <c r="B166" s="133">
        <v>0</v>
      </c>
      <c r="C166" s="149" t="s">
        <v>285</v>
      </c>
      <c r="D166" s="135">
        <v>0</v>
      </c>
      <c r="E166" s="135">
        <v>0</v>
      </c>
      <c r="F166" s="136" t="s">
        <v>221</v>
      </c>
      <c r="G166" s="120" t="s">
        <v>221</v>
      </c>
    </row>
    <row r="167" spans="1:7" ht="56.25" hidden="1">
      <c r="A167" s="131">
        <v>9300</v>
      </c>
      <c r="B167" s="131">
        <v>0</v>
      </c>
      <c r="C167" s="148" t="s">
        <v>286</v>
      </c>
      <c r="D167" s="118">
        <v>0</v>
      </c>
      <c r="E167" s="118">
        <v>0</v>
      </c>
      <c r="F167" s="119" t="s">
        <v>221</v>
      </c>
      <c r="G167" s="120" t="s">
        <v>221</v>
      </c>
    </row>
    <row r="168" spans="1:7" ht="37.5" hidden="1">
      <c r="A168" s="133">
        <v>9310</v>
      </c>
      <c r="B168" s="133">
        <v>0</v>
      </c>
      <c r="C168" s="149" t="s">
        <v>287</v>
      </c>
      <c r="D168" s="135">
        <v>0</v>
      </c>
      <c r="E168" s="135">
        <v>0</v>
      </c>
      <c r="F168" s="136" t="s">
        <v>221</v>
      </c>
      <c r="G168" s="120" t="s">
        <v>221</v>
      </c>
    </row>
    <row r="169" spans="1:7" ht="56.25" hidden="1">
      <c r="A169" s="133">
        <v>9320</v>
      </c>
      <c r="B169" s="133">
        <v>0</v>
      </c>
      <c r="C169" s="149" t="s">
        <v>189</v>
      </c>
      <c r="D169" s="135">
        <v>0</v>
      </c>
      <c r="E169" s="135">
        <v>0</v>
      </c>
      <c r="F169" s="136" t="s">
        <v>221</v>
      </c>
      <c r="G169" s="120" t="s">
        <v>221</v>
      </c>
    </row>
    <row r="170" spans="1:7" ht="56.25" hidden="1">
      <c r="A170" s="133">
        <v>9330</v>
      </c>
      <c r="B170" s="133">
        <v>0</v>
      </c>
      <c r="C170" s="149" t="s">
        <v>0</v>
      </c>
      <c r="D170" s="135">
        <v>0</v>
      </c>
      <c r="E170" s="135">
        <v>0</v>
      </c>
      <c r="F170" s="136" t="s">
        <v>221</v>
      </c>
      <c r="G170" s="120" t="s">
        <v>221</v>
      </c>
    </row>
    <row r="171" spans="1:7" ht="56.25" hidden="1">
      <c r="A171" s="133">
        <v>9340</v>
      </c>
      <c r="B171" s="133">
        <v>0</v>
      </c>
      <c r="C171" s="149" t="s">
        <v>1</v>
      </c>
      <c r="D171" s="135">
        <v>0</v>
      </c>
      <c r="E171" s="135">
        <v>0</v>
      </c>
      <c r="F171" s="136" t="s">
        <v>221</v>
      </c>
      <c r="G171" s="120" t="s">
        <v>221</v>
      </c>
    </row>
    <row r="172" spans="1:7" ht="75" hidden="1">
      <c r="A172" s="133">
        <v>9350</v>
      </c>
      <c r="B172" s="133">
        <v>0</v>
      </c>
      <c r="C172" s="149" t="s">
        <v>2</v>
      </c>
      <c r="D172" s="135">
        <v>0</v>
      </c>
      <c r="E172" s="135">
        <v>0</v>
      </c>
      <c r="F172" s="136" t="s">
        <v>221</v>
      </c>
      <c r="G172" s="120" t="s">
        <v>221</v>
      </c>
    </row>
    <row r="173" spans="1:7" ht="56.25" hidden="1">
      <c r="A173" s="131">
        <v>9400</v>
      </c>
      <c r="B173" s="131">
        <v>0</v>
      </c>
      <c r="C173" s="148" t="s">
        <v>5</v>
      </c>
      <c r="D173" s="118">
        <v>0</v>
      </c>
      <c r="E173" s="118">
        <v>0</v>
      </c>
      <c r="F173" s="119" t="s">
        <v>221</v>
      </c>
      <c r="G173" s="120" t="s">
        <v>221</v>
      </c>
    </row>
    <row r="174" spans="1:7" ht="37.5" hidden="1">
      <c r="A174" s="133">
        <v>9410</v>
      </c>
      <c r="B174" s="133">
        <v>0</v>
      </c>
      <c r="C174" s="149" t="s">
        <v>6</v>
      </c>
      <c r="D174" s="135">
        <v>0</v>
      </c>
      <c r="E174" s="135">
        <v>0</v>
      </c>
      <c r="F174" s="136" t="s">
        <v>221</v>
      </c>
      <c r="G174" s="120" t="s">
        <v>221</v>
      </c>
    </row>
    <row r="175" spans="1:7" ht="56.25" hidden="1">
      <c r="A175" s="133">
        <v>9420</v>
      </c>
      <c r="B175" s="133">
        <v>0</v>
      </c>
      <c r="C175" s="149" t="s">
        <v>7</v>
      </c>
      <c r="D175" s="135">
        <v>0</v>
      </c>
      <c r="E175" s="135">
        <v>0</v>
      </c>
      <c r="F175" s="136" t="s">
        <v>221</v>
      </c>
      <c r="G175" s="120" t="s">
        <v>221</v>
      </c>
    </row>
    <row r="176" spans="1:7" ht="75" hidden="1">
      <c r="A176" s="133">
        <v>9430</v>
      </c>
      <c r="B176" s="133">
        <v>0</v>
      </c>
      <c r="C176" s="149" t="s">
        <v>8</v>
      </c>
      <c r="D176" s="135">
        <v>0</v>
      </c>
      <c r="E176" s="135">
        <v>0</v>
      </c>
      <c r="F176" s="136" t="s">
        <v>221</v>
      </c>
      <c r="G176" s="120" t="s">
        <v>221</v>
      </c>
    </row>
    <row r="177" spans="1:7" ht="75" hidden="1">
      <c r="A177" s="133">
        <v>9440</v>
      </c>
      <c r="B177" s="133">
        <v>0</v>
      </c>
      <c r="C177" s="149" t="s">
        <v>9</v>
      </c>
      <c r="D177" s="123">
        <v>0</v>
      </c>
      <c r="E177" s="123">
        <v>0</v>
      </c>
      <c r="F177" s="124" t="s">
        <v>221</v>
      </c>
      <c r="G177" s="120" t="s">
        <v>221</v>
      </c>
    </row>
    <row r="178" spans="1:7" ht="56.25" hidden="1">
      <c r="A178" s="133">
        <v>9450</v>
      </c>
      <c r="B178" s="133">
        <v>0</v>
      </c>
      <c r="C178" s="149" t="s">
        <v>10</v>
      </c>
      <c r="D178" s="123">
        <v>0</v>
      </c>
      <c r="E178" s="123">
        <v>0</v>
      </c>
      <c r="F178" s="124" t="s">
        <v>221</v>
      </c>
      <c r="G178" s="120" t="s">
        <v>221</v>
      </c>
    </row>
    <row r="179" spans="1:7" ht="56.25" hidden="1">
      <c r="A179" s="133">
        <v>9460</v>
      </c>
      <c r="B179" s="133">
        <v>0</v>
      </c>
      <c r="C179" s="149" t="s">
        <v>11</v>
      </c>
      <c r="D179" s="135">
        <v>0</v>
      </c>
      <c r="E179" s="135">
        <v>0</v>
      </c>
      <c r="F179" s="136" t="s">
        <v>221</v>
      </c>
      <c r="G179" s="120" t="s">
        <v>221</v>
      </c>
    </row>
    <row r="180" spans="1:7" ht="93.75" hidden="1">
      <c r="A180" s="133">
        <v>9470</v>
      </c>
      <c r="B180" s="133">
        <v>0</v>
      </c>
      <c r="C180" s="149" t="s">
        <v>12</v>
      </c>
      <c r="D180" s="135">
        <v>0</v>
      </c>
      <c r="E180" s="135">
        <v>0</v>
      </c>
      <c r="F180" s="136" t="s">
        <v>221</v>
      </c>
      <c r="G180" s="120" t="s">
        <v>221</v>
      </c>
    </row>
    <row r="181" spans="1:7" ht="75" hidden="1">
      <c r="A181" s="133">
        <v>9480</v>
      </c>
      <c r="B181" s="133">
        <v>0</v>
      </c>
      <c r="C181" s="149" t="s">
        <v>13</v>
      </c>
      <c r="D181" s="135">
        <v>0</v>
      </c>
      <c r="E181" s="135">
        <v>0</v>
      </c>
      <c r="F181" s="136" t="s">
        <v>221</v>
      </c>
      <c r="G181" s="120" t="s">
        <v>221</v>
      </c>
    </row>
    <row r="182" spans="1:7" ht="93.75" hidden="1">
      <c r="A182" s="133">
        <v>9490</v>
      </c>
      <c r="B182" s="133">
        <v>0</v>
      </c>
      <c r="C182" s="149" t="s">
        <v>14</v>
      </c>
      <c r="D182" s="135">
        <v>0</v>
      </c>
      <c r="E182" s="135">
        <v>0</v>
      </c>
      <c r="F182" s="136" t="s">
        <v>221</v>
      </c>
      <c r="G182" s="120" t="s">
        <v>221</v>
      </c>
    </row>
    <row r="183" spans="1:7" ht="75" hidden="1">
      <c r="A183" s="131">
        <v>9500</v>
      </c>
      <c r="B183" s="131">
        <v>0</v>
      </c>
      <c r="C183" s="148" t="s">
        <v>15</v>
      </c>
      <c r="D183" s="118">
        <v>0</v>
      </c>
      <c r="E183" s="118">
        <v>0</v>
      </c>
      <c r="F183" s="119" t="s">
        <v>221</v>
      </c>
      <c r="G183" s="120" t="s">
        <v>221</v>
      </c>
    </row>
    <row r="184" spans="1:7" ht="56.25" hidden="1">
      <c r="A184" s="133">
        <v>9510</v>
      </c>
      <c r="B184" s="133">
        <v>0</v>
      </c>
      <c r="C184" s="149" t="s">
        <v>16</v>
      </c>
      <c r="D184" s="135">
        <v>0</v>
      </c>
      <c r="E184" s="135">
        <v>0</v>
      </c>
      <c r="F184" s="136" t="s">
        <v>221</v>
      </c>
      <c r="G184" s="120" t="s">
        <v>221</v>
      </c>
    </row>
    <row r="185" spans="1:7" ht="56.25" hidden="1">
      <c r="A185" s="133">
        <v>9520</v>
      </c>
      <c r="B185" s="133">
        <v>0</v>
      </c>
      <c r="C185" s="149" t="s">
        <v>17</v>
      </c>
      <c r="D185" s="135">
        <v>0</v>
      </c>
      <c r="E185" s="135">
        <v>0</v>
      </c>
      <c r="F185" s="136" t="s">
        <v>221</v>
      </c>
      <c r="G185" s="120" t="s">
        <v>221</v>
      </c>
    </row>
    <row r="186" spans="1:7" ht="56.25" hidden="1">
      <c r="A186" s="133">
        <v>9530</v>
      </c>
      <c r="B186" s="133">
        <v>0</v>
      </c>
      <c r="C186" s="149" t="s">
        <v>18</v>
      </c>
      <c r="D186" s="135">
        <v>0</v>
      </c>
      <c r="E186" s="135">
        <v>0</v>
      </c>
      <c r="F186" s="136" t="s">
        <v>221</v>
      </c>
      <c r="G186" s="120" t="s">
        <v>221</v>
      </c>
    </row>
    <row r="187" spans="1:7" ht="93.75" hidden="1">
      <c r="A187" s="133">
        <v>9540</v>
      </c>
      <c r="B187" s="133">
        <v>0</v>
      </c>
      <c r="C187" s="149" t="s">
        <v>19</v>
      </c>
      <c r="D187" s="135">
        <v>0</v>
      </c>
      <c r="E187" s="135">
        <v>0</v>
      </c>
      <c r="F187" s="136" t="s">
        <v>221</v>
      </c>
      <c r="G187" s="120" t="s">
        <v>221</v>
      </c>
    </row>
    <row r="188" spans="1:7" ht="93.75" hidden="1">
      <c r="A188" s="133">
        <v>9550</v>
      </c>
      <c r="B188" s="133">
        <v>0</v>
      </c>
      <c r="C188" s="149" t="s">
        <v>20</v>
      </c>
      <c r="D188" s="135">
        <v>0</v>
      </c>
      <c r="E188" s="135">
        <v>0</v>
      </c>
      <c r="F188" s="136" t="s">
        <v>221</v>
      </c>
      <c r="G188" s="120" t="s">
        <v>221</v>
      </c>
    </row>
    <row r="189" spans="1:7" ht="75" hidden="1">
      <c r="A189" s="133">
        <v>9560</v>
      </c>
      <c r="B189" s="133">
        <v>0</v>
      </c>
      <c r="C189" s="149" t="s">
        <v>21</v>
      </c>
      <c r="D189" s="135">
        <v>0</v>
      </c>
      <c r="E189" s="135">
        <v>0</v>
      </c>
      <c r="F189" s="136" t="s">
        <v>221</v>
      </c>
      <c r="G189" s="120" t="s">
        <v>221</v>
      </c>
    </row>
    <row r="190" spans="1:7" ht="75" hidden="1">
      <c r="A190" s="133">
        <v>9570</v>
      </c>
      <c r="B190" s="133">
        <v>0</v>
      </c>
      <c r="C190" s="149" t="s">
        <v>22</v>
      </c>
      <c r="D190" s="141">
        <v>0</v>
      </c>
      <c r="E190" s="141">
        <v>0</v>
      </c>
      <c r="F190" s="142" t="s">
        <v>221</v>
      </c>
      <c r="G190" s="120" t="s">
        <v>221</v>
      </c>
    </row>
    <row r="191" spans="1:7" ht="56.25" hidden="1">
      <c r="A191" s="131">
        <v>9600</v>
      </c>
      <c r="B191" s="131">
        <v>0</v>
      </c>
      <c r="C191" s="148" t="s">
        <v>25</v>
      </c>
      <c r="D191" s="118">
        <v>0</v>
      </c>
      <c r="E191" s="118">
        <v>0</v>
      </c>
      <c r="F191" s="119" t="s">
        <v>221</v>
      </c>
      <c r="G191" s="120" t="s">
        <v>221</v>
      </c>
    </row>
    <row r="192" spans="1:7" ht="225" hidden="1">
      <c r="A192" s="133">
        <v>9610</v>
      </c>
      <c r="B192" s="133">
        <v>0</v>
      </c>
      <c r="C192" s="149" t="s">
        <v>26</v>
      </c>
      <c r="D192" s="135">
        <v>0</v>
      </c>
      <c r="E192" s="135">
        <v>0</v>
      </c>
      <c r="F192" s="136" t="s">
        <v>221</v>
      </c>
      <c r="G192" s="120" t="s">
        <v>221</v>
      </c>
    </row>
    <row r="193" spans="1:9" ht="56.25" hidden="1">
      <c r="A193" s="133">
        <v>9620</v>
      </c>
      <c r="B193" s="133">
        <v>0</v>
      </c>
      <c r="C193" s="149" t="s">
        <v>27</v>
      </c>
      <c r="D193" s="135">
        <v>0</v>
      </c>
      <c r="E193" s="135">
        <v>0</v>
      </c>
      <c r="F193" s="136" t="s">
        <v>221</v>
      </c>
      <c r="G193" s="120" t="s">
        <v>221</v>
      </c>
    </row>
    <row r="194" spans="1:9" ht="93.75" hidden="1">
      <c r="A194" s="133">
        <v>9630</v>
      </c>
      <c r="B194" s="133">
        <v>0</v>
      </c>
      <c r="C194" s="149" t="s">
        <v>28</v>
      </c>
      <c r="D194" s="135">
        <v>0</v>
      </c>
      <c r="E194" s="135">
        <v>0</v>
      </c>
      <c r="F194" s="136" t="s">
        <v>221</v>
      </c>
      <c r="G194" s="120" t="s">
        <v>221</v>
      </c>
    </row>
    <row r="195" spans="1:9" ht="56.25" hidden="1">
      <c r="A195" s="133">
        <v>9640</v>
      </c>
      <c r="B195" s="133">
        <v>0</v>
      </c>
      <c r="C195" s="149" t="s">
        <v>29</v>
      </c>
      <c r="D195" s="135">
        <v>0</v>
      </c>
      <c r="E195" s="135">
        <v>0</v>
      </c>
      <c r="F195" s="136" t="s">
        <v>221</v>
      </c>
      <c r="G195" s="120" t="s">
        <v>221</v>
      </c>
    </row>
    <row r="196" spans="1:9" ht="56.25">
      <c r="A196" s="131">
        <v>9700</v>
      </c>
      <c r="B196" s="131">
        <v>0</v>
      </c>
      <c r="C196" s="148" t="s">
        <v>30</v>
      </c>
      <c r="D196" s="118">
        <v>147922.889</v>
      </c>
      <c r="E196" s="118">
        <v>127695.01850999999</v>
      </c>
      <c r="F196" s="191">
        <v>86.32539519289675</v>
      </c>
      <c r="G196" s="120">
        <v>1</v>
      </c>
    </row>
    <row r="197" spans="1:9" ht="56.25" hidden="1">
      <c r="A197" s="133">
        <v>9710</v>
      </c>
      <c r="B197" s="133">
        <v>0</v>
      </c>
      <c r="C197" s="149" t="s">
        <v>45</v>
      </c>
      <c r="D197" s="135">
        <v>0</v>
      </c>
      <c r="E197" s="135">
        <v>0</v>
      </c>
      <c r="F197" s="136" t="s">
        <v>221</v>
      </c>
      <c r="G197" s="120" t="s">
        <v>221</v>
      </c>
    </row>
    <row r="198" spans="1:9" ht="37.5" hidden="1">
      <c r="A198" s="133">
        <v>9720</v>
      </c>
      <c r="B198" s="133">
        <v>0</v>
      </c>
      <c r="C198" s="149" t="s">
        <v>31</v>
      </c>
      <c r="D198" s="135">
        <v>0</v>
      </c>
      <c r="E198" s="135">
        <v>0</v>
      </c>
      <c r="F198" s="136" t="s">
        <v>221</v>
      </c>
      <c r="G198" s="120" t="s">
        <v>221</v>
      </c>
    </row>
    <row r="199" spans="1:9" ht="75" hidden="1">
      <c r="A199" s="133">
        <v>9730</v>
      </c>
      <c r="B199" s="133">
        <v>0</v>
      </c>
      <c r="C199" s="149" t="s">
        <v>46</v>
      </c>
      <c r="D199" s="135">
        <v>0</v>
      </c>
      <c r="E199" s="135">
        <v>0</v>
      </c>
      <c r="F199" s="136" t="s">
        <v>221</v>
      </c>
      <c r="G199" s="120" t="s">
        <v>221</v>
      </c>
    </row>
    <row r="200" spans="1:9" ht="37.5">
      <c r="A200" s="133">
        <v>9740</v>
      </c>
      <c r="B200" s="133">
        <v>0</v>
      </c>
      <c r="C200" s="149" t="s">
        <v>47</v>
      </c>
      <c r="D200" s="135">
        <v>9850.1479999999992</v>
      </c>
      <c r="E200" s="135">
        <v>6019.5045499999997</v>
      </c>
      <c r="F200" s="195">
        <v>61.110803106714741</v>
      </c>
      <c r="G200" s="120">
        <v>1</v>
      </c>
    </row>
    <row r="201" spans="1:9" ht="37.5" hidden="1">
      <c r="A201" s="133">
        <v>9750</v>
      </c>
      <c r="B201" s="133">
        <v>0</v>
      </c>
      <c r="C201" s="149" t="s">
        <v>48</v>
      </c>
      <c r="D201" s="135">
        <v>0</v>
      </c>
      <c r="E201" s="135">
        <v>0</v>
      </c>
      <c r="F201" s="136" t="s">
        <v>221</v>
      </c>
      <c r="G201" s="120" t="s">
        <v>221</v>
      </c>
    </row>
    <row r="202" spans="1:9" ht="37.5" hidden="1">
      <c r="A202" s="133">
        <v>9760</v>
      </c>
      <c r="B202" s="133">
        <v>0</v>
      </c>
      <c r="C202" s="149" t="s">
        <v>32</v>
      </c>
      <c r="D202" s="135">
        <v>0</v>
      </c>
      <c r="E202" s="135">
        <v>0</v>
      </c>
      <c r="F202" s="136" t="s">
        <v>221</v>
      </c>
      <c r="G202" s="120" t="s">
        <v>221</v>
      </c>
    </row>
    <row r="203" spans="1:9" ht="19.5" thickBot="1">
      <c r="A203" s="133">
        <v>9770</v>
      </c>
      <c r="B203" s="133">
        <v>0</v>
      </c>
      <c r="C203" s="149" t="s">
        <v>49</v>
      </c>
      <c r="D203" s="135">
        <v>138072.74100000001</v>
      </c>
      <c r="E203" s="135">
        <v>121675.51396</v>
      </c>
      <c r="F203" s="195">
        <v>88.124211251806756</v>
      </c>
      <c r="G203" s="120">
        <v>1</v>
      </c>
    </row>
    <row r="204" spans="1:9" ht="19.5" thickBot="1">
      <c r="A204" s="201">
        <v>900203</v>
      </c>
      <c r="B204" s="92"/>
      <c r="C204" s="203" t="s">
        <v>40</v>
      </c>
      <c r="D204" s="204">
        <v>2796890.0147500001</v>
      </c>
      <c r="E204" s="204">
        <v>2498501.6458800002</v>
      </c>
      <c r="F204" s="193">
        <v>89.331422855515058</v>
      </c>
      <c r="G204" s="120">
        <v>1</v>
      </c>
    </row>
    <row r="205" spans="1:9" ht="19.5" thickBot="1">
      <c r="A205" s="202">
        <v>8800</v>
      </c>
      <c r="B205" s="93">
        <v>0</v>
      </c>
      <c r="C205" s="205" t="s">
        <v>34</v>
      </c>
      <c r="D205" s="206">
        <v>44</v>
      </c>
      <c r="E205" s="206">
        <v>-393.23799999999994</v>
      </c>
      <c r="F205" s="191">
        <v>-893.72272727272718</v>
      </c>
      <c r="G205" s="120">
        <v>1</v>
      </c>
    </row>
    <row r="206" spans="1:9" ht="78.75" customHeight="1" thickBot="1">
      <c r="A206" s="201" t="s">
        <v>35</v>
      </c>
      <c r="B206" s="92"/>
      <c r="C206" s="203" t="s">
        <v>41</v>
      </c>
      <c r="D206" s="207">
        <v>2648496.2307500001</v>
      </c>
      <c r="E206" s="207">
        <v>2369898.4950500005</v>
      </c>
      <c r="F206" s="194">
        <v>89.480908733590809</v>
      </c>
      <c r="G206" s="120">
        <v>1</v>
      </c>
    </row>
    <row r="207" spans="1:9" ht="57" thickBot="1">
      <c r="A207" s="201" t="s">
        <v>42</v>
      </c>
      <c r="B207" s="92"/>
      <c r="C207" s="203" t="s">
        <v>43</v>
      </c>
      <c r="D207" s="207">
        <v>2796934.0147500001</v>
      </c>
      <c r="E207" s="207">
        <v>2498108.4078800003</v>
      </c>
      <c r="F207" s="194">
        <v>89.315957927712859</v>
      </c>
      <c r="G207" s="120">
        <v>1</v>
      </c>
    </row>
    <row r="208" spans="1:9" hidden="1">
      <c r="B208" s="144"/>
      <c r="C208" s="143"/>
      <c r="D208" s="143" t="s">
        <v>221</v>
      </c>
      <c r="E208" s="143" t="s">
        <v>221</v>
      </c>
      <c r="G208" s="144"/>
      <c r="H208" s="143"/>
      <c r="I208" s="143"/>
    </row>
    <row r="209" spans="2:9" hidden="1">
      <c r="B209" s="144"/>
      <c r="C209" s="143"/>
      <c r="D209" s="143" t="s">
        <v>221</v>
      </c>
      <c r="E209" s="143" t="s">
        <v>221</v>
      </c>
      <c r="G209" s="144"/>
      <c r="H209" s="143"/>
      <c r="I209" s="143"/>
    </row>
    <row r="210" spans="2:9" hidden="1">
      <c r="B210" s="144"/>
      <c r="C210" s="143"/>
      <c r="D210" s="143" t="s">
        <v>221</v>
      </c>
      <c r="E210" s="143" t="s">
        <v>221</v>
      </c>
      <c r="G210" s="144"/>
      <c r="H210" s="143"/>
      <c r="I210" s="143"/>
    </row>
    <row r="211" spans="2:9" hidden="1">
      <c r="B211" s="144"/>
      <c r="C211" s="143"/>
      <c r="D211" s="143" t="s">
        <v>221</v>
      </c>
      <c r="E211" s="143" t="s">
        <v>221</v>
      </c>
      <c r="G211" s="144"/>
      <c r="H211" s="143"/>
      <c r="I211" s="143"/>
    </row>
    <row r="212" spans="2:9">
      <c r="B212" s="144"/>
      <c r="C212" s="143"/>
      <c r="G212" s="144"/>
      <c r="H212" s="143"/>
      <c r="I212" s="143"/>
    </row>
    <row r="213" spans="2:9">
      <c r="B213" s="144"/>
      <c r="C213" s="143"/>
      <c r="G213" s="144"/>
      <c r="H213" s="143"/>
      <c r="I213" s="143"/>
    </row>
    <row r="214" spans="2:9">
      <c r="B214" s="144"/>
      <c r="C214" s="143"/>
      <c r="G214" s="144"/>
      <c r="H214" s="143"/>
      <c r="I214" s="143"/>
    </row>
    <row r="215" spans="2:9">
      <c r="B215" s="144"/>
      <c r="C215" s="143"/>
      <c r="G215" s="144"/>
      <c r="H215" s="143"/>
      <c r="I215" s="143"/>
    </row>
    <row r="216" spans="2:9">
      <c r="B216" s="144"/>
      <c r="C216" s="143"/>
      <c r="G216" s="144"/>
      <c r="H216" s="143"/>
      <c r="I216" s="143"/>
    </row>
  </sheetData>
  <autoFilter ref="G1:G211">
    <filterColumn colId="0">
      <filters>
        <filter val="1"/>
      </filters>
    </filterColumn>
  </autoFilter>
  <mergeCells count="5">
    <mergeCell ref="A5:C5"/>
    <mergeCell ref="A121:C121"/>
    <mergeCell ref="A1:C1"/>
    <mergeCell ref="D1:F1"/>
    <mergeCell ref="A2:F2"/>
  </mergeCells>
  <phoneticPr fontId="2" type="noConversion"/>
  <pageMargins left="0.78740157480314965" right="0.59055118110236227" top="0.39370078740157483" bottom="0.59055118110236227" header="0.39370078740157483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аналіз виконання плану</vt:lpstr>
      <vt:lpstr>доходи</vt:lpstr>
      <vt:lpstr>видатки</vt:lpstr>
      <vt:lpstr>'аналіз виконання плану'!Print_Area</vt:lpstr>
      <vt:lpstr>видатки!Print_Area</vt:lpstr>
      <vt:lpstr>доходи!Print_Area</vt:lpstr>
      <vt:lpstr>'аналіз виконання плану'!Print_Titles</vt:lpstr>
      <vt:lpstr>видатки!Print_Titles</vt:lpstr>
      <vt:lpstr>доходи!Print_Titles</vt:lpstr>
    </vt:vector>
  </TitlesOfParts>
  <Company>ОФУ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Luda01</dc:creator>
  <cp:lastModifiedBy>vlad filonenko</cp:lastModifiedBy>
  <cp:lastPrinted>2020-01-31T13:33:24Z</cp:lastPrinted>
  <dcterms:created xsi:type="dcterms:W3CDTF">2005-02-16T08:11:05Z</dcterms:created>
  <dcterms:modified xsi:type="dcterms:W3CDTF">2023-05-10T13:19:01Z</dcterms:modified>
</cp:coreProperties>
</file>