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kha\source\repos\importOVA\mapper\docs\converted\275-d\"/>
    </mc:Choice>
  </mc:AlternateContent>
  <xr:revisionPtr revIDLastSave="0" documentId="8_{DE30BD08-E551-4081-896C-B67DE304E840}" xr6:coauthVersionLast="47" xr6:coauthVersionMax="47" xr10:uidLastSave="{00000000-0000-0000-0000-000000000000}"/>
  <bookViews>
    <workbookView minimized="1" xWindow="-27000" yWindow="1125" windowWidth="18900" windowHeight="1096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H39" i="1"/>
  <c r="L14" i="1"/>
  <c r="L55" i="1"/>
  <c r="L63" i="1"/>
  <c r="L13" i="1"/>
  <c r="K14" i="1"/>
  <c r="K55" i="1"/>
  <c r="K63" i="1"/>
  <c r="H63" i="1" s="1"/>
  <c r="K13" i="1"/>
  <c r="J14" i="1"/>
  <c r="J13" i="1" s="1"/>
  <c r="J55" i="1"/>
  <c r="J63" i="1"/>
  <c r="I14" i="1"/>
  <c r="I55" i="1"/>
  <c r="I63" i="1"/>
  <c r="I13" i="1"/>
  <c r="H76" i="1"/>
  <c r="H75" i="1"/>
  <c r="G75" i="1"/>
  <c r="G68" i="1"/>
  <c r="H48" i="1"/>
  <c r="G48" i="1"/>
  <c r="H61" i="1"/>
  <c r="G61" i="1"/>
  <c r="H60" i="1"/>
  <c r="G60" i="1"/>
  <c r="H59" i="1"/>
  <c r="G59" i="1"/>
  <c r="H36" i="1"/>
  <c r="G36" i="1"/>
  <c r="H29" i="1"/>
  <c r="G29" i="1"/>
  <c r="H55" i="1"/>
  <c r="H56" i="1"/>
  <c r="H35" i="1"/>
  <c r="G35" i="1"/>
  <c r="H53" i="1"/>
  <c r="G53" i="1"/>
  <c r="H52" i="1"/>
  <c r="H28" i="1"/>
  <c r="G28" i="1"/>
  <c r="G52" i="1"/>
  <c r="H51" i="1"/>
  <c r="G51" i="1"/>
  <c r="H43" i="1"/>
  <c r="G43" i="1"/>
  <c r="H50" i="1"/>
  <c r="G50" i="1"/>
  <c r="H49" i="1"/>
  <c r="G49" i="1"/>
  <c r="H47" i="1"/>
  <c r="G47" i="1"/>
  <c r="H34" i="1"/>
  <c r="G34" i="1"/>
  <c r="H27" i="1"/>
  <c r="G27" i="1"/>
  <c r="H26" i="1"/>
  <c r="G26" i="1"/>
  <c r="H46" i="1"/>
  <c r="G46" i="1"/>
  <c r="H45" i="1"/>
  <c r="G45" i="1"/>
  <c r="H44" i="1"/>
  <c r="G44" i="1"/>
  <c r="H42" i="1"/>
  <c r="H41" i="1"/>
  <c r="G42" i="1"/>
  <c r="G41" i="1"/>
  <c r="H40" i="1"/>
  <c r="G40" i="1"/>
  <c r="H38" i="1"/>
  <c r="G38" i="1"/>
  <c r="G31" i="1"/>
  <c r="H31" i="1"/>
  <c r="H37" i="1"/>
  <c r="G37" i="1"/>
  <c r="H33" i="1"/>
  <c r="G33" i="1"/>
  <c r="H32" i="1"/>
  <c r="G32" i="1"/>
  <c r="G22" i="1"/>
  <c r="H22" i="1"/>
  <c r="G20" i="1"/>
  <c r="H20" i="1"/>
  <c r="G19" i="1"/>
  <c r="H19" i="1"/>
  <c r="H30" i="1"/>
  <c r="H25" i="1"/>
  <c r="H24" i="1"/>
  <c r="H23" i="1"/>
  <c r="G23" i="1"/>
  <c r="F17" i="1"/>
  <c r="G17" i="1"/>
  <c r="H17" i="1"/>
  <c r="H18" i="1"/>
  <c r="H16" i="1"/>
  <c r="H15" i="1"/>
  <c r="G25" i="1"/>
  <c r="G24" i="1"/>
  <c r="G30" i="1"/>
  <c r="G18" i="1"/>
  <c r="G16" i="1"/>
  <c r="G15" i="1"/>
  <c r="H14" i="1" l="1"/>
  <c r="H13" i="1" s="1"/>
</calcChain>
</file>

<file path=xl/sharedStrings.xml><?xml version="1.0" encoding="utf-8"?>
<sst xmlns="http://schemas.openxmlformats.org/spreadsheetml/2006/main" count="360" uniqueCount="186">
  <si>
    <t>потуж-ність у відповід-них</t>
  </si>
  <si>
    <t>одиницях</t>
  </si>
  <si>
    <t>Кошторисна вартість об’єкта, тис. гривень</t>
  </si>
  <si>
    <t>Обсяг фінансування з державного бюджету, тис. гривень</t>
  </si>
  <si>
    <t>Вид проектно-коштори-сної докумен-тації, ким і коли затверд-жена</t>
  </si>
  <si>
    <t>Всього</t>
  </si>
  <si>
    <t>в тому числі за роками:</t>
  </si>
  <si>
    <t>№ п/п</t>
  </si>
  <si>
    <t>Найменування об’єкта, його місцезнаходження, вид робіт</t>
  </si>
  <si>
    <t>Будівництво дитячого садка-школи в мікрорайоні № 278, м.Кременчук</t>
  </si>
  <si>
    <t>РП, Наказ УКБ МВК від 18.11.08            № 72</t>
  </si>
  <si>
    <t>Реставрація краєзнавчого музею (перша черга)</t>
  </si>
  <si>
    <t>РП, Наказ УКБ ОДА від 20.12.2010  №70</t>
  </si>
  <si>
    <t>РП, Наказ УКБ ОДА від 05.03.09 №16</t>
  </si>
  <si>
    <t>Реконструкція загальноосвітньої школи в с.Рунівщина Полтавського району</t>
  </si>
  <si>
    <t>РП, не затвердже-ний</t>
  </si>
  <si>
    <t>Реконструкція дошкільного навчального закладу  № 4 по пров. Гористому, 11, м.Полтава</t>
  </si>
  <si>
    <t>Реконструкція терапевтичного корпусу 2-ї міської клінічної лікарні, м.Полтава</t>
  </si>
  <si>
    <t>Наказ УКБ Полт.МВК № 54-з від 01.12.09</t>
  </si>
  <si>
    <t>Будівництво протитуберкульозного диспансеру по вул.Шилівській в м.Полтава (ІІІ черга, 1 та 2 пусковий комплекси)</t>
  </si>
  <si>
    <t>2007-2013</t>
  </si>
  <si>
    <t>350 ліжок</t>
  </si>
  <si>
    <t xml:space="preserve">будівництва, реконструкції, модернізації об’єктів інфраструктури та прогнозні показники щодо залучення на ці цілі протягом 2012-2015 років коштів з державного бюджету </t>
  </si>
  <si>
    <t xml:space="preserve">         </t>
  </si>
  <si>
    <t xml:space="preserve">               Пріоритети </t>
  </si>
  <si>
    <t>Кому-нальна</t>
  </si>
  <si>
    <t>2008-2012</t>
  </si>
  <si>
    <t>Рік почат-ку і закін-чення робіт</t>
  </si>
  <si>
    <t xml:space="preserve">Проектна
потуж-ність у відпо-відних
одини-цях
</t>
  </si>
  <si>
    <t>Будівельна готов-ність на                1 липня 2011р. відсо-ток</t>
  </si>
  <si>
    <t>Введення в експлу-атацію (у від-повід-них одини-цях)</t>
  </si>
  <si>
    <t>Форма влас-ності</t>
  </si>
  <si>
    <t>ЗАТВЕРДЖЕНО</t>
  </si>
  <si>
    <t>Розпорядження голови</t>
  </si>
  <si>
    <t>облдержадміністрації</t>
  </si>
  <si>
    <t>160 місць/ 110 уч. місць</t>
  </si>
  <si>
    <t>Розпоряд-      ження КМУ від 20.04.2011            № 369-р</t>
  </si>
  <si>
    <t>2008-2014</t>
  </si>
  <si>
    <t>1об.</t>
  </si>
  <si>
    <t>2001-2012</t>
  </si>
  <si>
    <t>500 уч. місць</t>
  </si>
  <si>
    <t xml:space="preserve">Будівництво школи, м. Червонозаводське </t>
  </si>
  <si>
    <t>Реконструкція кінотеатру "Дружба" під кіноконцертний зал з клубними приміщеннями в м.Гадяч.</t>
  </si>
  <si>
    <t>2005-2012</t>
  </si>
  <si>
    <t>1 об.</t>
  </si>
  <si>
    <t>РП, Розп.     від 07.12.10 №93</t>
  </si>
  <si>
    <t>Водозабезпечення сіл Лісок, Лісок - 2, м.Полтава</t>
  </si>
  <si>
    <t>РП.Наказ УКБ Полтавськ. МВК № 8-з від 12.12.2009</t>
  </si>
  <si>
    <t>Наказ УКБ Полт.МВК       № 53-з від 01.12.09</t>
  </si>
  <si>
    <t>4 км</t>
  </si>
  <si>
    <t>69 ліжок</t>
  </si>
  <si>
    <t>180 уч. місць</t>
  </si>
  <si>
    <t>Реконструкція кінотеатру "Санжари" під центр культури і дозвілля з добудовою допоміжних приміщень в смт.Н.Санжари</t>
  </si>
  <si>
    <t>2006-2012</t>
  </si>
  <si>
    <t>РП, Наказ райвідділу культури, №3 від 02.02.09</t>
  </si>
  <si>
    <t>Реконструкція будинку культури в с.Гоголеве Шишацького району</t>
  </si>
  <si>
    <t>Наказ УКБ ОДА від 25.06.09               № 41</t>
  </si>
  <si>
    <t>Спортивний майданчик відкритого типу з АПК, м.Комсомольськ</t>
  </si>
  <si>
    <t>РП, Наказ Упр.по інвест.   та будів.МВК від 23.10.08 № 80-п</t>
  </si>
  <si>
    <t>11780 кв.м.</t>
  </si>
  <si>
    <t>Добудова спортивного залу та їдальні до загальноосвітньої школи № 1, м. Лубни</t>
  </si>
  <si>
    <t>120 пос. місць</t>
  </si>
  <si>
    <t xml:space="preserve">РП, Рішення міск.ради від  від 13.10.08 №332                     </t>
  </si>
  <si>
    <t>Реконструкція Велико-Павлівського сільського будинку культури Зіньківського району</t>
  </si>
  <si>
    <t>РП, розп. Голови Зіньк. РДА</t>
  </si>
  <si>
    <t>2008-2013</t>
  </si>
  <si>
    <t>2013-2014</t>
  </si>
  <si>
    <t>РП. Наказ Полт. ЦРЛ від 21.07.08 №223</t>
  </si>
  <si>
    <t>651,7 кв.м.</t>
  </si>
  <si>
    <t>2012-2015</t>
  </si>
  <si>
    <t>Реконструкція операційного відділення Карлівської ЦРЛ по вул.Радевича в м.Карлівка</t>
  </si>
  <si>
    <t>РП, не затвердж.</t>
  </si>
  <si>
    <t>224 кв.м.</t>
  </si>
  <si>
    <t>Реконструкція пологового будинку Пирятинської ЦРЛ</t>
  </si>
  <si>
    <t>2013-2015</t>
  </si>
  <si>
    <t>Реконструкція приміщень друкарні з облаштуванням тренажерного залу ДЮСШ по вул Шевченкаа,4 в смт Решетилівка</t>
  </si>
  <si>
    <t>Реконструкція районного будинку культури в смт Решетилівка</t>
  </si>
  <si>
    <t>Реконструкція шкільної майстерні Чорнухинської середньої школи під музей Г.С.Сковороди з благоустроєм території і етнографічної зони, по вул. Леніна, 49 в смт.Чорнухи</t>
  </si>
  <si>
    <t>Реконструкція приміщення ЦРЛ під центр матері і дитини в смт Шишаки</t>
  </si>
  <si>
    <t>Добудова спального корпусу Шишацького ліцею-інтернату для обдарованих дітей (1черга)</t>
  </si>
  <si>
    <t>Наказ Шишацької гімназії-інтернату          № 344 від 12.12.10</t>
  </si>
  <si>
    <t>44 ліжк/ місць</t>
  </si>
  <si>
    <t>2013-2013</t>
  </si>
  <si>
    <t>Виготов-ляється</t>
  </si>
  <si>
    <t>РП, Виготов-лений</t>
  </si>
  <si>
    <t>РП. Виготов-лений</t>
  </si>
  <si>
    <t>РП, Наказ Шишацької ЦРЛ від 30.12.10            № 196</t>
  </si>
  <si>
    <t>Реконструкція приміщення по вул.Ветеринарній, 32 під амбулаторію сімейної медицини в м.Полтава</t>
  </si>
  <si>
    <t>РП, Наказ УКБ Полт.МВК № 54-з від 01.12.09</t>
  </si>
  <si>
    <t>100 відв/зміну</t>
  </si>
  <si>
    <t>Реконструкція харчоблоку спортивно-оздоровчого табору "Олімпійські надії", м.Полтава</t>
  </si>
  <si>
    <t>РП, наказ СОТ "Олімпійські надії" №110-а від 24.08.09</t>
  </si>
  <si>
    <t>2009-2015</t>
  </si>
  <si>
    <t>Реконструкція будівлі ЗОШ № 2 з надбудовою третього поверху та добудовою актового залу по вул. Радянській,62/1, (І черга) , м.Лубни</t>
  </si>
  <si>
    <t>РП, Розпор. МВК    №382-р від 13.11.08</t>
  </si>
  <si>
    <t>216 уч.м.</t>
  </si>
  <si>
    <t>Добудова Рашівської ЗОШ Гадяцького району</t>
  </si>
  <si>
    <t>2014-2015</t>
  </si>
  <si>
    <t>Реконструкція ДЮСШ з добудовою спортивного залу по вул.Карла Маркса,21а в м.Хоролі</t>
  </si>
  <si>
    <t>Реконструкція Чутівського районного будинку культури в смт Чутове</t>
  </si>
  <si>
    <t>2010-2012</t>
  </si>
  <si>
    <t>Всього:</t>
  </si>
  <si>
    <t>192 уч.м.</t>
  </si>
  <si>
    <t>РП, Рішення Лубен.МВК№ 217 від 27.08.09</t>
  </si>
  <si>
    <t>Реконструкція приміщення ЗОШ в с.Недогарки Кременчуцького району</t>
  </si>
  <si>
    <t>2014-2016</t>
  </si>
  <si>
    <t>Реконструкція приміщення ЗОШ в с. Чечелево Кременчуцького району</t>
  </si>
  <si>
    <t>2015-2016</t>
  </si>
  <si>
    <t>Реконструкція будівлі ДЮСШ №3 з плавання (басейну "Дельфін") по вул. Фрунзе, 9а, м.Полтава</t>
  </si>
  <si>
    <t>Наказ УКБ Полт.МВК № 31-з від 06.06.11</t>
  </si>
  <si>
    <t>Реконструкція міського центру реабілітації дітей-інвалідів до 18 років по вул.Калініна, 27а, м.Полтава</t>
  </si>
  <si>
    <t>Наказ УКБ Полт.МВК № 17-з від 29.03.11</t>
  </si>
  <si>
    <t>Реконструкція стадіону "Старт"м.Миргород</t>
  </si>
  <si>
    <t>2015-2017</t>
  </si>
  <si>
    <t>Об"єкти соціальної сфери</t>
  </si>
  <si>
    <t>Реконструкція існуючого кінотеатру "Київська Русь" (із залою на 1000 глядачів) під клубну установу м.Лубни</t>
  </si>
  <si>
    <t>Розвиток дорожного господарства</t>
  </si>
  <si>
    <t>2006-2019</t>
  </si>
  <si>
    <t>4000 автом./рік</t>
  </si>
  <si>
    <t>2011-2013</t>
  </si>
  <si>
    <t>2009-2014</t>
  </si>
  <si>
    <t>2007-2014</t>
  </si>
  <si>
    <t>2008-2015</t>
  </si>
  <si>
    <t>Добудова поліклінічного корпусу Полтавської ЦРЛ по вул. Комсомольській, 58-А в м. Полтаві</t>
  </si>
  <si>
    <t>на  ділянці  км 197+000 - км 202+000</t>
  </si>
  <si>
    <t>дер
жавна</t>
  </si>
  <si>
    <t>на  ділянці  км 202+000 - км 207+000</t>
  </si>
  <si>
    <t>міст  через  р. Сула  км  204+965 (будівництво)</t>
  </si>
  <si>
    <t>213,56 м</t>
  </si>
  <si>
    <t>залишок         на                            1 липня   2011 р.</t>
  </si>
  <si>
    <t>Реконструкція автомобільної дороги Київ-Харків-Довжанський (на м.Ростов-на-Дону) в обхід м.Лубен</t>
  </si>
  <si>
    <t>5 км</t>
  </si>
  <si>
    <t>Проект,
Наказ  Укравтодору  
від  17.03.2008  
№ 113</t>
  </si>
  <si>
    <t>Проект,
Наказ  Укравтодору  
від  17.03.2008  
№ 114</t>
  </si>
  <si>
    <t>Робочий проект,
Наказ  Укравтодору  
від  06.03.2009  
№ 92</t>
  </si>
  <si>
    <t>4,794 км</t>
  </si>
  <si>
    <t xml:space="preserve">Реконструкція Західної трибуни (5,6,7,8 сектори), естрада, футбольне поле,інформаційне табло стадіону "Центральний", м.Лубни </t>
  </si>
  <si>
    <t>Будівництво школи с.Демидівка, Решетилівський район</t>
  </si>
  <si>
    <t>Виготов-лена</t>
  </si>
  <si>
    <t xml:space="preserve">Виготов-                         лена </t>
  </si>
  <si>
    <t>ТЕО на затвердж. у КМУ</t>
  </si>
  <si>
    <t>Будівництво мостового переходу через річку Дніпро, м.Кременчук</t>
  </si>
  <si>
    <t>ПКД Наказ Хорол. відділ освіти РДА від 27.05.09 №254</t>
  </si>
  <si>
    <t>Реконструкція системи теплопостачання Кобеляцької ЦРЛ</t>
  </si>
  <si>
    <t>Наказ ЦРЛ № 42 від 12.02.09</t>
  </si>
  <si>
    <t>Розвиток комунального  господарства</t>
  </si>
  <si>
    <t>Реконструкція житлового будинка ОСББ "Моноліт" по вулиці Фурманова, 8 а в м.Полтава</t>
  </si>
  <si>
    <t>1 будинок</t>
  </si>
  <si>
    <t>ОСББ</t>
  </si>
  <si>
    <t>Реконструкція каналізаційної насосної станції СП-17 в м.Кременчук</t>
  </si>
  <si>
    <t>Оптимізація системи централізованого водопостачання з впровадженням енергозберігаючих заходів в м.Лубни</t>
  </si>
  <si>
    <t>Реконструкція котельні кварталу №17 в м.Кременчук Полтавської обл.</t>
  </si>
  <si>
    <t>1 котельня</t>
  </si>
  <si>
    <t>Мережа електрозабезпечення об'єктів водопровідно-каналізаційного господарства м.Комсомольська - реконструкція</t>
  </si>
  <si>
    <t>2006-2013</t>
  </si>
  <si>
    <t>Реконструкція самопливного каналізаційного колектора по вул. 50 років Жовтня в м.Гадяч Полтаської області (1 черга будівництво каналізаційної насосної станції очисних споруд в м.Гадяч Полтавської області)</t>
  </si>
  <si>
    <t>Будівництво каналізаційного колектору м.Гадяч. Блок спортзалу з ІТТ Гадяцького райвідділу УМВС України (зовнішні мережі каналізації - самопливна каналізаційна мережа по вул.Гетьманській)</t>
  </si>
  <si>
    <t>Реконструкція водопровідних мереж смт Котельва по вул. Мічуріна, Калініна, Пушкіна</t>
  </si>
  <si>
    <t>Будівництво каналізаційної мережі та біологічних очисних споруд в смт Чутове</t>
  </si>
  <si>
    <t>Заміна мереж централізованого опалення та гарячого водопостачання на котельні кв.176 вул. М.Говорова, 29а в м.Кременчуці</t>
  </si>
  <si>
    <t>2012-2012</t>
  </si>
  <si>
    <t>Рішення 47 сесії 5 скликання Гадяцької міської ради від 13.07.2010</t>
  </si>
  <si>
    <t>Рішення Чутівської районної ради від 22.02.2005</t>
  </si>
  <si>
    <t>КП "Теплоенерго" м.Кременчук</t>
  </si>
  <si>
    <t>Протокол зборів ОСББ від 22.02.2011</t>
  </si>
  <si>
    <t>Наказ №9 від 22.06.2010  УКБ Кремен-чуцького МВК</t>
  </si>
  <si>
    <t>Наказ по відділу комуналь-ного господар-ства Лубенсь-кого МВК № 11/1 від 24.06.2010</t>
  </si>
  <si>
    <t>Наказ №21 по КВП "Кременчуцьке міське УКБ" від 01.09.2009</t>
  </si>
  <si>
    <t>Наказ УпІтБ виконкому Комсомольської міської ради №87-п від 14.12.06</t>
  </si>
  <si>
    <t>Реконструкція самопливного каналізаційного колектора до міських очисних споруд в м.Гадяч Полтавської області (2-а черга )</t>
  </si>
  <si>
    <t>2014-2014</t>
  </si>
  <si>
    <t>Реконструкція самопливного каналізаційного колектора до міських очисних споруд в м.Гадяч Полтавської області (1-а черга )</t>
  </si>
  <si>
    <t>Реконструкція самопливного каналізаційного колектора до міських очисних споруд в м.Гадяч Полтавської області (3-я черга )</t>
  </si>
  <si>
    <t>2015-2015</t>
  </si>
  <si>
    <t>Рішення сесії Котелевської селищної ради від 03.06.2008</t>
  </si>
  <si>
    <t>2004-2015</t>
  </si>
  <si>
    <t>Заступник голови</t>
  </si>
  <si>
    <t>О.М.Коваль</t>
  </si>
  <si>
    <t>Вартість робіт та строки будівництва обєктів можуть змінюватись у залежності від коригування проектно-кошторисної документації та фактичних обсягів державного фінансування</t>
  </si>
  <si>
    <t>Реконструкція районного будинку культури в смт.Оржиця</t>
  </si>
  <si>
    <t>РП, Наказ відділ культури і туризму від 30.08.10 №12</t>
  </si>
  <si>
    <t>1993-2017</t>
  </si>
  <si>
    <t>75 пос. місць</t>
  </si>
  <si>
    <t>РП.Наказ Кротісь-кого буд.інтерн. № 26АВ від 05.03.2008</t>
  </si>
  <si>
    <t>Будівництво їдальні Кротівського психоневрологічного будинку-інтернату с.Кроти Пирятинського району</t>
  </si>
  <si>
    <t>№ 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</si>
</sst>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Times New Roman"/>
      <charset val="204"/>
    </font>
    <font>
      <sz val="10"/>
      <name val="Times New Roman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charset val="204"/>
    </font>
    <font>
      <b/>
      <sz val="14"/>
      <name val="Times New Roman"/>
      <charset val="204"/>
    </font>
    <font>
      <sz val="12"/>
      <name val="Times New Roman"/>
      <charset val="204"/>
    </font>
    <font>
      <sz val="8"/>
      <name val="Times New Roman"/>
      <charset val="204"/>
    </font>
    <font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right" vertical="top" wrapText="1"/>
    </xf>
    <xf numFmtId="9" fontId="2" fillId="0" borderId="1" xfId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9" fontId="2" fillId="0" borderId="1" xfId="1" applyFont="1" applyFill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right" vertical="top" wrapText="1"/>
    </xf>
    <xf numFmtId="9" fontId="2" fillId="0" borderId="0" xfId="1" applyFont="1" applyBorder="1" applyAlignment="1">
      <alignment horizontal="righ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2" fontId="10" fillId="0" borderId="1" xfId="0" applyNumberFormat="1" applyFont="1" applyBorder="1" applyAlignment="1">
      <alignment horizontal="left" vertical="top" wrapText="1"/>
    </xf>
    <xf numFmtId="9" fontId="10" fillId="0" borderId="1" xfId="1" applyFont="1" applyBorder="1" applyAlignment="1">
      <alignment horizontal="right" vertical="top" wrapText="1"/>
    </xf>
    <xf numFmtId="14" fontId="4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2" fontId="11" fillId="0" borderId="0" xfId="0" applyNumberFormat="1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showZeros="0" tabSelected="1" view="pageBreakPreview" topLeftCell="A7" zoomScale="75" zoomScaleNormal="75" workbookViewId="0">
      <selection activeCell="L4" sqref="L4"/>
    </sheetView>
  </sheetViews>
  <sheetFormatPr defaultRowHeight="12.75" x14ac:dyDescent="0.2"/>
  <cols>
    <col min="1" max="1" width="4.6640625" style="36" customWidth="1"/>
    <col min="2" max="2" width="28.6640625" customWidth="1"/>
    <col min="3" max="3" width="7.83203125" customWidth="1"/>
    <col min="4" max="4" width="9" style="29" customWidth="1"/>
    <col min="5" max="5" width="14.33203125" bestFit="1" customWidth="1"/>
    <col min="6" max="6" width="15.5" customWidth="1"/>
    <col min="7" max="7" width="8.5" customWidth="1"/>
    <col min="8" max="8" width="12.83203125" bestFit="1" customWidth="1"/>
    <col min="9" max="9" width="13.33203125" customWidth="1"/>
    <col min="10" max="11" width="12.33203125" customWidth="1"/>
    <col min="12" max="12" width="16.33203125" customWidth="1"/>
    <col min="14" max="14" width="8.6640625" customWidth="1"/>
    <col min="15" max="15" width="14.5" customWidth="1"/>
  </cols>
  <sheetData>
    <row r="1" spans="1:18" ht="18.75" x14ac:dyDescent="0.3">
      <c r="C1" s="1"/>
      <c r="D1" s="26"/>
      <c r="E1" s="1"/>
      <c r="F1" s="1"/>
      <c r="G1" s="1"/>
      <c r="H1" s="1"/>
      <c r="I1" s="1"/>
      <c r="J1" s="1"/>
      <c r="K1" s="1"/>
      <c r="L1" s="1" t="s">
        <v>32</v>
      </c>
      <c r="M1" s="1"/>
      <c r="N1" s="1"/>
      <c r="O1" s="1"/>
    </row>
    <row r="2" spans="1:18" ht="18.75" x14ac:dyDescent="0.3">
      <c r="C2" s="1"/>
      <c r="D2" s="26"/>
      <c r="E2" s="1"/>
      <c r="F2" s="1"/>
      <c r="G2" s="1"/>
      <c r="H2" s="1"/>
      <c r="I2" s="1"/>
      <c r="J2" s="1"/>
      <c r="K2" s="1"/>
      <c r="L2" s="1" t="s">
        <v>33</v>
      </c>
      <c r="M2" s="1"/>
      <c r="N2" s="1"/>
      <c r="O2" s="1"/>
    </row>
    <row r="3" spans="1:18" ht="18.75" x14ac:dyDescent="0.3">
      <c r="C3" s="1"/>
      <c r="D3" s="26"/>
      <c r="E3" s="1"/>
      <c r="F3" s="1"/>
      <c r="G3" s="1"/>
      <c r="H3" s="1"/>
      <c r="I3" s="1"/>
      <c r="J3" s="1"/>
      <c r="K3" s="1"/>
      <c r="L3" s="1" t="s">
        <v>34</v>
      </c>
      <c r="M3" s="1"/>
      <c r="N3" s="1"/>
      <c r="O3" s="1"/>
    </row>
    <row r="4" spans="1:18" ht="18.75" x14ac:dyDescent="0.3">
      <c r="C4" s="1"/>
      <c r="D4" s="26"/>
      <c r="E4" s="1"/>
      <c r="F4" s="1"/>
      <c r="G4" s="1"/>
      <c r="H4" s="1"/>
      <c r="I4" s="1"/>
      <c r="J4" s="1"/>
      <c r="K4" s="1"/>
      <c r="L4" s="42">
        <v>40731</v>
      </c>
      <c r="M4" s="1"/>
      <c r="N4" s="1" t="s">
        <v>185</v>
      </c>
      <c r="O4" s="1"/>
    </row>
    <row r="5" spans="1:18" ht="18.75" x14ac:dyDescent="0.3">
      <c r="C5" s="1"/>
      <c r="D5" s="26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8" ht="18.75" x14ac:dyDescent="0.3">
      <c r="A6" s="10"/>
      <c r="B6" s="10"/>
      <c r="C6" s="10"/>
      <c r="D6" s="26"/>
      <c r="E6" s="11" t="s">
        <v>23</v>
      </c>
      <c r="F6" s="10" t="s">
        <v>24</v>
      </c>
      <c r="G6" s="10"/>
      <c r="H6" s="10"/>
      <c r="I6" s="10"/>
      <c r="J6" s="10"/>
      <c r="K6" s="10"/>
      <c r="L6" s="10"/>
      <c r="M6" s="10"/>
      <c r="N6" s="10"/>
      <c r="O6" s="10"/>
      <c r="P6" s="1"/>
      <c r="Q6" s="1"/>
      <c r="R6" s="1"/>
    </row>
    <row r="7" spans="1:18" ht="38.25" customHeight="1" x14ac:dyDescent="0.3">
      <c r="A7" s="50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4"/>
      <c r="Q7" s="4"/>
      <c r="R7" s="4"/>
    </row>
    <row r="8" spans="1:18" ht="15.75" x14ac:dyDescent="0.25">
      <c r="A8" s="37"/>
      <c r="B8" s="2"/>
      <c r="C8" s="2"/>
      <c r="D8" s="3"/>
      <c r="E8" s="2"/>
      <c r="F8" s="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34.5" customHeight="1" x14ac:dyDescent="0.2">
      <c r="A9" s="52" t="s">
        <v>7</v>
      </c>
      <c r="B9" s="43" t="s">
        <v>8</v>
      </c>
      <c r="C9" s="43" t="s">
        <v>27</v>
      </c>
      <c r="D9" s="55" t="s">
        <v>28</v>
      </c>
      <c r="E9" s="43" t="s">
        <v>2</v>
      </c>
      <c r="F9" s="43"/>
      <c r="G9" s="43" t="s">
        <v>29</v>
      </c>
      <c r="H9" s="43" t="s">
        <v>3</v>
      </c>
      <c r="I9" s="43"/>
      <c r="J9" s="43"/>
      <c r="K9" s="43"/>
      <c r="L9" s="43"/>
      <c r="M9" s="43" t="s">
        <v>30</v>
      </c>
      <c r="N9" s="43" t="s">
        <v>31</v>
      </c>
      <c r="O9" s="43" t="s">
        <v>4</v>
      </c>
    </row>
    <row r="10" spans="1:18" ht="18" customHeight="1" x14ac:dyDescent="0.2">
      <c r="A10" s="53"/>
      <c r="B10" s="43"/>
      <c r="C10" s="43"/>
      <c r="D10" s="55" t="s">
        <v>0</v>
      </c>
      <c r="E10" s="43" t="s">
        <v>5</v>
      </c>
      <c r="F10" s="43" t="s">
        <v>129</v>
      </c>
      <c r="G10" s="43"/>
      <c r="H10" s="43" t="s">
        <v>5</v>
      </c>
      <c r="I10" s="43" t="s">
        <v>6</v>
      </c>
      <c r="J10" s="43"/>
      <c r="K10" s="43"/>
      <c r="L10" s="43"/>
      <c r="M10" s="43"/>
      <c r="N10" s="43"/>
      <c r="O10" s="43"/>
    </row>
    <row r="11" spans="1:18" ht="105.75" customHeight="1" x14ac:dyDescent="0.2">
      <c r="A11" s="54"/>
      <c r="B11" s="43"/>
      <c r="C11" s="43"/>
      <c r="D11" s="55" t="s">
        <v>1</v>
      </c>
      <c r="E11" s="43"/>
      <c r="F11" s="43"/>
      <c r="G11" s="43"/>
      <c r="H11" s="43"/>
      <c r="I11" s="5">
        <v>2012</v>
      </c>
      <c r="J11" s="5">
        <v>2013</v>
      </c>
      <c r="K11" s="5">
        <v>2014</v>
      </c>
      <c r="L11" s="5">
        <v>2015</v>
      </c>
      <c r="M11" s="43"/>
      <c r="N11" s="43"/>
      <c r="O11" s="43"/>
    </row>
    <row r="12" spans="1:18" ht="17.25" customHeight="1" x14ac:dyDescent="0.2">
      <c r="A12" s="18">
        <v>1</v>
      </c>
      <c r="B12" s="18">
        <v>2</v>
      </c>
      <c r="C12" s="18">
        <v>3</v>
      </c>
      <c r="D12" s="27">
        <v>4</v>
      </c>
      <c r="E12" s="18">
        <v>5</v>
      </c>
      <c r="F12" s="18">
        <v>6</v>
      </c>
      <c r="G12" s="18">
        <v>7</v>
      </c>
      <c r="H12" s="18">
        <v>8</v>
      </c>
      <c r="I12" s="18">
        <v>9</v>
      </c>
      <c r="J12" s="18">
        <v>10</v>
      </c>
      <c r="K12" s="18">
        <v>11</v>
      </c>
      <c r="L12" s="18">
        <v>12</v>
      </c>
      <c r="M12" s="18">
        <v>13</v>
      </c>
      <c r="N12" s="18">
        <v>14</v>
      </c>
      <c r="O12" s="18">
        <v>15</v>
      </c>
    </row>
    <row r="13" spans="1:18" ht="24" customHeight="1" x14ac:dyDescent="0.2">
      <c r="A13" s="18"/>
      <c r="B13" s="17" t="s">
        <v>101</v>
      </c>
      <c r="C13" s="16"/>
      <c r="D13" s="17"/>
      <c r="E13" s="16"/>
      <c r="F13" s="16"/>
      <c r="G13" s="16"/>
      <c r="H13" s="21">
        <f>H14+H55</f>
        <v>815739.39</v>
      </c>
      <c r="I13" s="21">
        <f>I14+I55+I63</f>
        <v>485284.47200000007</v>
      </c>
      <c r="J13" s="21">
        <f>J14+J55+J63</f>
        <v>164619.51199999999</v>
      </c>
      <c r="K13" s="21">
        <f>K14+K55+K63</f>
        <v>120356.87</v>
      </c>
      <c r="L13" s="21">
        <f>L14+L55+L63</f>
        <v>126779.89</v>
      </c>
      <c r="M13" s="18"/>
      <c r="N13" s="18"/>
      <c r="O13" s="18"/>
    </row>
    <row r="14" spans="1:18" ht="42" customHeight="1" x14ac:dyDescent="0.2">
      <c r="A14" s="20"/>
      <c r="B14" s="17" t="s">
        <v>114</v>
      </c>
      <c r="C14" s="16"/>
      <c r="D14" s="17"/>
      <c r="E14" s="16"/>
      <c r="F14" s="16"/>
      <c r="G14" s="16"/>
      <c r="H14" s="22">
        <f t="shared" ref="H14:H47" si="0">SUM(I14:L14)</f>
        <v>358465.39</v>
      </c>
      <c r="I14" s="21">
        <f>SUM(I15:I53)</f>
        <v>137990.67000000001</v>
      </c>
      <c r="J14" s="21">
        <f>SUM(J15:J53)</f>
        <v>101555.98999999999</v>
      </c>
      <c r="K14" s="21">
        <f>SUM(K15:K53)</f>
        <v>56716.340000000004</v>
      </c>
      <c r="L14" s="21">
        <f>SUM(L15:L53)</f>
        <v>62202.39</v>
      </c>
      <c r="M14" s="16"/>
      <c r="N14" s="16"/>
      <c r="O14" s="16"/>
    </row>
    <row r="15" spans="1:18" ht="63" x14ac:dyDescent="0.2">
      <c r="A15" s="5">
        <v>1</v>
      </c>
      <c r="B15" s="6" t="s">
        <v>9</v>
      </c>
      <c r="C15" s="6" t="s">
        <v>26</v>
      </c>
      <c r="D15" s="15" t="s">
        <v>35</v>
      </c>
      <c r="E15" s="13">
        <v>27192</v>
      </c>
      <c r="F15" s="13">
        <v>7400</v>
      </c>
      <c r="G15" s="14">
        <f>(E15-F15)/E15</f>
        <v>0.72786113562812593</v>
      </c>
      <c r="H15" s="13">
        <f t="shared" si="0"/>
        <v>7400</v>
      </c>
      <c r="I15" s="13">
        <v>7400</v>
      </c>
      <c r="J15" s="13"/>
      <c r="K15" s="13"/>
      <c r="L15" s="13"/>
      <c r="M15" s="15" t="s">
        <v>35</v>
      </c>
      <c r="N15" s="6" t="s">
        <v>25</v>
      </c>
      <c r="O15" s="6" t="s">
        <v>10</v>
      </c>
      <c r="P15" s="7"/>
      <c r="Q15" s="7"/>
    </row>
    <row r="16" spans="1:18" ht="123" customHeight="1" x14ac:dyDescent="0.2">
      <c r="A16" s="5">
        <v>2</v>
      </c>
      <c r="B16" s="6" t="s">
        <v>19</v>
      </c>
      <c r="C16" s="6" t="s">
        <v>20</v>
      </c>
      <c r="D16" s="15" t="s">
        <v>21</v>
      </c>
      <c r="E16" s="13">
        <v>204231.29</v>
      </c>
      <c r="F16" s="13">
        <v>172874.86</v>
      </c>
      <c r="G16" s="14">
        <f t="shared" ref="G16:G25" si="1">(E16-F16)/E16</f>
        <v>0.153533917354192</v>
      </c>
      <c r="H16" s="13">
        <f t="shared" si="0"/>
        <v>172874.86</v>
      </c>
      <c r="I16" s="13">
        <v>100000</v>
      </c>
      <c r="J16" s="13">
        <v>72874.86</v>
      </c>
      <c r="K16" s="13"/>
      <c r="L16" s="13"/>
      <c r="M16" s="15" t="s">
        <v>21</v>
      </c>
      <c r="N16" s="6" t="s">
        <v>25</v>
      </c>
      <c r="O16" s="6" t="s">
        <v>36</v>
      </c>
      <c r="P16" s="7"/>
      <c r="Q16" s="7"/>
    </row>
    <row r="17" spans="1:17" ht="101.25" customHeight="1" x14ac:dyDescent="0.2">
      <c r="A17" s="5">
        <v>3</v>
      </c>
      <c r="B17" s="6" t="s">
        <v>42</v>
      </c>
      <c r="C17" s="6" t="s">
        <v>43</v>
      </c>
      <c r="D17" s="15" t="s">
        <v>44</v>
      </c>
      <c r="E17" s="13">
        <v>12840.2</v>
      </c>
      <c r="F17" s="13">
        <f>6032.21-2596-137</f>
        <v>3299.21</v>
      </c>
      <c r="G17" s="14">
        <f t="shared" si="1"/>
        <v>0.74305618292549969</v>
      </c>
      <c r="H17" s="13">
        <f t="shared" si="0"/>
        <v>3299.21</v>
      </c>
      <c r="I17" s="13">
        <v>3299.21</v>
      </c>
      <c r="J17" s="8"/>
      <c r="K17" s="13"/>
      <c r="L17" s="13"/>
      <c r="M17" s="15" t="s">
        <v>44</v>
      </c>
      <c r="N17" s="6" t="s">
        <v>25</v>
      </c>
      <c r="O17" s="12" t="s">
        <v>45</v>
      </c>
      <c r="P17" s="7"/>
      <c r="Q17" s="7"/>
    </row>
    <row r="18" spans="1:17" ht="78.75" x14ac:dyDescent="0.2">
      <c r="A18" s="5">
        <v>4</v>
      </c>
      <c r="B18" s="6" t="s">
        <v>11</v>
      </c>
      <c r="C18" s="12" t="s">
        <v>37</v>
      </c>
      <c r="D18" s="12" t="s">
        <v>38</v>
      </c>
      <c r="E18" s="13">
        <v>24928.63</v>
      </c>
      <c r="F18" s="13">
        <v>9992.1299999999992</v>
      </c>
      <c r="G18" s="14">
        <f t="shared" si="1"/>
        <v>0.59917051197759363</v>
      </c>
      <c r="H18" s="13">
        <f t="shared" si="0"/>
        <v>9992.130000000001</v>
      </c>
      <c r="I18" s="13">
        <v>3000</v>
      </c>
      <c r="J18" s="13">
        <v>3000</v>
      </c>
      <c r="K18" s="13">
        <v>3992.13</v>
      </c>
      <c r="L18" s="13"/>
      <c r="M18" s="12" t="s">
        <v>38</v>
      </c>
      <c r="N18" s="6" t="s">
        <v>25</v>
      </c>
      <c r="O18" s="6" t="s">
        <v>12</v>
      </c>
      <c r="P18" s="7"/>
      <c r="Q18" s="7"/>
    </row>
    <row r="19" spans="1:17" ht="72.75" customHeight="1" x14ac:dyDescent="0.2">
      <c r="A19" s="5">
        <v>5</v>
      </c>
      <c r="B19" s="6" t="s">
        <v>41</v>
      </c>
      <c r="C19" s="12" t="s">
        <v>39</v>
      </c>
      <c r="D19" s="12" t="s">
        <v>40</v>
      </c>
      <c r="E19" s="13">
        <v>21272.1</v>
      </c>
      <c r="F19" s="13">
        <v>8255</v>
      </c>
      <c r="G19" s="14">
        <f t="shared" si="1"/>
        <v>0.61193300144320495</v>
      </c>
      <c r="H19" s="13">
        <f t="shared" si="0"/>
        <v>8255</v>
      </c>
      <c r="I19" s="19">
        <v>8255</v>
      </c>
      <c r="J19" s="8"/>
      <c r="K19" s="9"/>
      <c r="L19" s="9"/>
      <c r="M19" s="12" t="s">
        <v>40</v>
      </c>
      <c r="N19" s="6" t="s">
        <v>25</v>
      </c>
      <c r="O19" s="6" t="s">
        <v>13</v>
      </c>
      <c r="P19" s="7"/>
      <c r="Q19" s="7"/>
    </row>
    <row r="20" spans="1:17" ht="102" customHeight="1" x14ac:dyDescent="0.2">
      <c r="A20" s="5">
        <v>6</v>
      </c>
      <c r="B20" s="6" t="s">
        <v>52</v>
      </c>
      <c r="C20" s="12" t="s">
        <v>53</v>
      </c>
      <c r="D20" s="12" t="s">
        <v>38</v>
      </c>
      <c r="E20" s="13">
        <v>4199.16</v>
      </c>
      <c r="F20" s="13">
        <v>2479.16</v>
      </c>
      <c r="G20" s="14">
        <f t="shared" si="1"/>
        <v>0.40960573066994355</v>
      </c>
      <c r="H20" s="13">
        <f t="shared" si="0"/>
        <v>2479.16</v>
      </c>
      <c r="I20" s="19">
        <v>2479.16</v>
      </c>
      <c r="J20" s="8"/>
      <c r="K20" s="8"/>
      <c r="L20" s="8"/>
      <c r="M20" s="12" t="s">
        <v>38</v>
      </c>
      <c r="N20" s="6" t="s">
        <v>25</v>
      </c>
      <c r="O20" s="6" t="s">
        <v>54</v>
      </c>
      <c r="P20" s="7"/>
      <c r="Q20" s="7"/>
    </row>
    <row r="21" spans="1:17" ht="102" customHeight="1" x14ac:dyDescent="0.2">
      <c r="A21" s="5">
        <v>7</v>
      </c>
      <c r="B21" s="6" t="s">
        <v>184</v>
      </c>
      <c r="C21" s="12" t="s">
        <v>39</v>
      </c>
      <c r="D21" s="12" t="s">
        <v>182</v>
      </c>
      <c r="E21" s="13">
        <v>4966.5</v>
      </c>
      <c r="F21" s="13">
        <v>1500</v>
      </c>
      <c r="G21" s="14">
        <f t="shared" si="1"/>
        <v>0.69797644216248866</v>
      </c>
      <c r="H21" s="13">
        <f t="shared" si="0"/>
        <v>1500</v>
      </c>
      <c r="I21" s="19">
        <v>1500</v>
      </c>
      <c r="J21" s="8"/>
      <c r="K21" s="8"/>
      <c r="L21" s="8"/>
      <c r="M21" s="12" t="s">
        <v>182</v>
      </c>
      <c r="N21" s="6" t="s">
        <v>25</v>
      </c>
      <c r="O21" s="6" t="s">
        <v>183</v>
      </c>
      <c r="P21" s="7"/>
      <c r="Q21" s="7"/>
    </row>
    <row r="22" spans="1:17" ht="69" customHeight="1" x14ac:dyDescent="0.2">
      <c r="A22" s="5">
        <v>8</v>
      </c>
      <c r="B22" s="6" t="s">
        <v>55</v>
      </c>
      <c r="C22" s="12" t="s">
        <v>26</v>
      </c>
      <c r="D22" s="12" t="s">
        <v>38</v>
      </c>
      <c r="E22" s="13">
        <v>5392.3</v>
      </c>
      <c r="F22" s="13">
        <v>4057.3</v>
      </c>
      <c r="G22" s="14">
        <f t="shared" si="1"/>
        <v>0.24757524618437401</v>
      </c>
      <c r="H22" s="13">
        <f t="shared" si="0"/>
        <v>4057.3</v>
      </c>
      <c r="I22" s="19">
        <v>4057.3</v>
      </c>
      <c r="J22" s="8"/>
      <c r="K22" s="8"/>
      <c r="L22" s="8"/>
      <c r="M22" s="12" t="s">
        <v>38</v>
      </c>
      <c r="N22" s="6" t="s">
        <v>25</v>
      </c>
      <c r="O22" s="6" t="s">
        <v>56</v>
      </c>
      <c r="P22" s="7"/>
      <c r="Q22" s="7"/>
    </row>
    <row r="23" spans="1:17" ht="108.75" customHeight="1" x14ac:dyDescent="0.2">
      <c r="A23" s="5">
        <v>9</v>
      </c>
      <c r="B23" s="6" t="s">
        <v>46</v>
      </c>
      <c r="C23" s="12" t="s">
        <v>121</v>
      </c>
      <c r="D23" s="12" t="s">
        <v>49</v>
      </c>
      <c r="E23" s="13">
        <v>3858.77</v>
      </c>
      <c r="F23" s="13">
        <v>1382</v>
      </c>
      <c r="G23" s="14">
        <f t="shared" si="1"/>
        <v>0.64185478792464956</v>
      </c>
      <c r="H23" s="13">
        <f t="shared" si="0"/>
        <v>1382</v>
      </c>
      <c r="I23" s="19"/>
      <c r="J23" s="8"/>
      <c r="K23" s="19">
        <v>1382</v>
      </c>
      <c r="L23" s="8"/>
      <c r="M23" s="12" t="s">
        <v>49</v>
      </c>
      <c r="N23" s="6" t="s">
        <v>25</v>
      </c>
      <c r="O23" s="6" t="s">
        <v>47</v>
      </c>
      <c r="P23" s="7"/>
      <c r="Q23" s="7"/>
    </row>
    <row r="24" spans="1:17" ht="87.75" customHeight="1" x14ac:dyDescent="0.2">
      <c r="A24" s="5">
        <v>10</v>
      </c>
      <c r="B24" s="6" t="s">
        <v>16</v>
      </c>
      <c r="C24" s="12" t="s">
        <v>120</v>
      </c>
      <c r="D24" s="12" t="s">
        <v>38</v>
      </c>
      <c r="E24" s="13">
        <v>3825.84</v>
      </c>
      <c r="F24" s="13">
        <v>3626</v>
      </c>
      <c r="G24" s="14">
        <f t="shared" si="1"/>
        <v>5.2234280576291779E-2</v>
      </c>
      <c r="H24" s="13">
        <f t="shared" si="0"/>
        <v>3626</v>
      </c>
      <c r="I24" s="13"/>
      <c r="J24" s="13"/>
      <c r="K24" s="13">
        <v>3626</v>
      </c>
      <c r="L24" s="13"/>
      <c r="M24" s="12" t="s">
        <v>38</v>
      </c>
      <c r="N24" s="6" t="s">
        <v>25</v>
      </c>
      <c r="O24" s="6" t="s">
        <v>48</v>
      </c>
      <c r="P24" s="7"/>
      <c r="Q24" s="7"/>
    </row>
    <row r="25" spans="1:17" ht="98.25" customHeight="1" x14ac:dyDescent="0.2">
      <c r="A25" s="5">
        <v>11</v>
      </c>
      <c r="B25" s="6" t="s">
        <v>17</v>
      </c>
      <c r="C25" s="12" t="s">
        <v>92</v>
      </c>
      <c r="D25" s="12" t="s">
        <v>50</v>
      </c>
      <c r="E25" s="13">
        <v>9492.98</v>
      </c>
      <c r="F25" s="13">
        <v>9000</v>
      </c>
      <c r="G25" s="14">
        <f t="shared" si="1"/>
        <v>5.1931005859066341E-2</v>
      </c>
      <c r="H25" s="13">
        <f t="shared" si="0"/>
        <v>9000</v>
      </c>
      <c r="I25" s="13"/>
      <c r="J25" s="13"/>
      <c r="K25" s="13">
        <v>4500</v>
      </c>
      <c r="L25" s="13">
        <v>4500</v>
      </c>
      <c r="M25" s="12" t="s">
        <v>50</v>
      </c>
      <c r="N25" s="6" t="s">
        <v>25</v>
      </c>
      <c r="O25" s="6" t="s">
        <v>18</v>
      </c>
      <c r="P25" s="7"/>
      <c r="Q25" s="7"/>
    </row>
    <row r="26" spans="1:17" ht="111" customHeight="1" x14ac:dyDescent="0.2">
      <c r="A26" s="5">
        <v>12</v>
      </c>
      <c r="B26" s="6" t="s">
        <v>87</v>
      </c>
      <c r="C26" s="12" t="s">
        <v>92</v>
      </c>
      <c r="D26" s="12" t="s">
        <v>89</v>
      </c>
      <c r="E26" s="13">
        <v>1159.27</v>
      </c>
      <c r="F26" s="13">
        <v>1000</v>
      </c>
      <c r="G26" s="14">
        <f t="shared" ref="G26:G47" si="2">(E26-F26)/E26</f>
        <v>0.13738818394334365</v>
      </c>
      <c r="H26" s="13">
        <f t="shared" si="0"/>
        <v>1000</v>
      </c>
      <c r="I26" s="13"/>
      <c r="J26" s="13"/>
      <c r="K26" s="13"/>
      <c r="L26" s="13">
        <v>1000</v>
      </c>
      <c r="M26" s="12" t="s">
        <v>89</v>
      </c>
      <c r="N26" s="6" t="s">
        <v>25</v>
      </c>
      <c r="O26" s="6" t="s">
        <v>88</v>
      </c>
      <c r="P26" s="7"/>
      <c r="Q26" s="7"/>
    </row>
    <row r="27" spans="1:17" ht="110.25" customHeight="1" x14ac:dyDescent="0.2">
      <c r="A27" s="5">
        <v>13</v>
      </c>
      <c r="B27" s="6" t="s">
        <v>90</v>
      </c>
      <c r="C27" s="12" t="s">
        <v>92</v>
      </c>
      <c r="D27" s="12" t="s">
        <v>38</v>
      </c>
      <c r="E27" s="13">
        <v>1940.86</v>
      </c>
      <c r="F27" s="13">
        <v>1700</v>
      </c>
      <c r="G27" s="14">
        <f t="shared" si="2"/>
        <v>0.12409962593901668</v>
      </c>
      <c r="H27" s="13">
        <f t="shared" si="0"/>
        <v>1700</v>
      </c>
      <c r="I27" s="13"/>
      <c r="J27" s="13"/>
      <c r="K27" s="13">
        <v>700</v>
      </c>
      <c r="L27" s="13">
        <v>1000</v>
      </c>
      <c r="M27" s="12" t="s">
        <v>38</v>
      </c>
      <c r="N27" s="6" t="s">
        <v>25</v>
      </c>
      <c r="O27" s="6" t="s">
        <v>91</v>
      </c>
      <c r="P27" s="7"/>
      <c r="Q27" s="7"/>
    </row>
    <row r="28" spans="1:17" ht="90" customHeight="1" x14ac:dyDescent="0.2">
      <c r="A28" s="5">
        <v>14</v>
      </c>
      <c r="B28" s="24" t="s">
        <v>108</v>
      </c>
      <c r="C28" s="23" t="s">
        <v>119</v>
      </c>
      <c r="D28" s="23" t="s">
        <v>38</v>
      </c>
      <c r="E28" s="19">
        <v>7408</v>
      </c>
      <c r="F28" s="19">
        <v>5408</v>
      </c>
      <c r="G28" s="25">
        <f>(E28-F28)/E28</f>
        <v>0.26997840172786175</v>
      </c>
      <c r="H28" s="19">
        <f>SUM(I28:L28)</f>
        <v>5408</v>
      </c>
      <c r="I28" s="13">
        <v>2000</v>
      </c>
      <c r="J28" s="13">
        <v>3408</v>
      </c>
      <c r="K28" s="13"/>
      <c r="L28" s="13"/>
      <c r="M28" s="12" t="s">
        <v>38</v>
      </c>
      <c r="N28" s="6" t="s">
        <v>25</v>
      </c>
      <c r="O28" s="6" t="s">
        <v>109</v>
      </c>
      <c r="P28" s="7"/>
      <c r="Q28" s="7"/>
    </row>
    <row r="29" spans="1:17" ht="90" customHeight="1" x14ac:dyDescent="0.2">
      <c r="A29" s="5">
        <v>15</v>
      </c>
      <c r="B29" s="24" t="s">
        <v>110</v>
      </c>
      <c r="C29" s="23" t="s">
        <v>119</v>
      </c>
      <c r="D29" s="23" t="s">
        <v>38</v>
      </c>
      <c r="E29" s="19">
        <v>5831</v>
      </c>
      <c r="F29" s="19">
        <v>2931</v>
      </c>
      <c r="G29" s="25">
        <f>(E29-F29)/E29</f>
        <v>0.49734179386040128</v>
      </c>
      <c r="H29" s="19">
        <f>SUM(I29:L29)</f>
        <v>2931</v>
      </c>
      <c r="I29" s="13">
        <v>1000</v>
      </c>
      <c r="J29" s="13">
        <v>1931</v>
      </c>
      <c r="K29" s="13"/>
      <c r="L29" s="13"/>
      <c r="M29" s="12" t="s">
        <v>38</v>
      </c>
      <c r="N29" s="6" t="s">
        <v>25</v>
      </c>
      <c r="O29" s="6" t="s">
        <v>111</v>
      </c>
      <c r="P29" s="7"/>
      <c r="Q29" s="7"/>
    </row>
    <row r="30" spans="1:17" ht="87.75" customHeight="1" x14ac:dyDescent="0.2">
      <c r="A30" s="5">
        <v>16</v>
      </c>
      <c r="B30" s="6" t="s">
        <v>14</v>
      </c>
      <c r="C30" s="12" t="s">
        <v>69</v>
      </c>
      <c r="D30" s="12" t="s">
        <v>51</v>
      </c>
      <c r="E30" s="13">
        <v>15420.1</v>
      </c>
      <c r="F30" s="13">
        <v>15420.1</v>
      </c>
      <c r="G30" s="14">
        <f t="shared" si="2"/>
        <v>0</v>
      </c>
      <c r="H30" s="13">
        <f t="shared" si="0"/>
        <v>15420.1</v>
      </c>
      <c r="I30" s="13">
        <v>2000</v>
      </c>
      <c r="J30" s="13">
        <v>3000</v>
      </c>
      <c r="K30" s="13">
        <v>5000</v>
      </c>
      <c r="L30" s="13">
        <v>5420.1</v>
      </c>
      <c r="M30" s="12" t="s">
        <v>51</v>
      </c>
      <c r="N30" s="6" t="s">
        <v>25</v>
      </c>
      <c r="O30" s="6" t="s">
        <v>15</v>
      </c>
      <c r="P30" s="7"/>
      <c r="Q30" s="7"/>
    </row>
    <row r="31" spans="1:17" ht="87.75" customHeight="1" x14ac:dyDescent="0.2">
      <c r="A31" s="5">
        <v>17</v>
      </c>
      <c r="B31" s="6" t="s">
        <v>123</v>
      </c>
      <c r="C31" s="12" t="s">
        <v>122</v>
      </c>
      <c r="D31" s="12" t="s">
        <v>68</v>
      </c>
      <c r="E31" s="13">
        <v>4196.8999999999996</v>
      </c>
      <c r="F31" s="13">
        <v>3113.9</v>
      </c>
      <c r="G31" s="14">
        <f t="shared" si="2"/>
        <v>0.25804760656675158</v>
      </c>
      <c r="H31" s="13">
        <f t="shared" si="0"/>
        <v>3113.9</v>
      </c>
      <c r="I31" s="13"/>
      <c r="J31" s="13"/>
      <c r="K31" s="13">
        <v>1613.9</v>
      </c>
      <c r="L31" s="13">
        <v>1500</v>
      </c>
      <c r="M31" s="12" t="s">
        <v>68</v>
      </c>
      <c r="N31" s="6" t="s">
        <v>25</v>
      </c>
      <c r="O31" s="6" t="s">
        <v>67</v>
      </c>
      <c r="P31" s="7"/>
      <c r="Q31" s="7"/>
    </row>
    <row r="32" spans="1:17" ht="102.75" customHeight="1" x14ac:dyDescent="0.2">
      <c r="A32" s="5">
        <v>18</v>
      </c>
      <c r="B32" s="6" t="s">
        <v>57</v>
      </c>
      <c r="C32" s="12" t="s">
        <v>122</v>
      </c>
      <c r="D32" s="12" t="s">
        <v>59</v>
      </c>
      <c r="E32" s="13">
        <v>8333.1299999999992</v>
      </c>
      <c r="F32" s="13">
        <v>2616.12</v>
      </c>
      <c r="G32" s="14">
        <f t="shared" si="2"/>
        <v>0.68605793981373142</v>
      </c>
      <c r="H32" s="13">
        <f t="shared" si="0"/>
        <v>2606.12</v>
      </c>
      <c r="I32" s="13"/>
      <c r="J32" s="13"/>
      <c r="K32" s="13">
        <v>606.12</v>
      </c>
      <c r="L32" s="13">
        <v>2000</v>
      </c>
      <c r="M32" s="12" t="s">
        <v>59</v>
      </c>
      <c r="N32" s="6" t="s">
        <v>25</v>
      </c>
      <c r="O32" s="6" t="s">
        <v>58</v>
      </c>
      <c r="P32" s="7"/>
      <c r="Q32" s="7"/>
    </row>
    <row r="33" spans="1:17" ht="89.25" customHeight="1" x14ac:dyDescent="0.2">
      <c r="A33" s="5">
        <v>19</v>
      </c>
      <c r="B33" s="6" t="s">
        <v>60</v>
      </c>
      <c r="C33" s="12" t="s">
        <v>65</v>
      </c>
      <c r="D33" s="12" t="s">
        <v>61</v>
      </c>
      <c r="E33" s="13">
        <v>5394.49</v>
      </c>
      <c r="F33" s="13">
        <v>3494.4</v>
      </c>
      <c r="G33" s="14">
        <f t="shared" si="2"/>
        <v>0.35222792145318643</v>
      </c>
      <c r="H33" s="13">
        <f t="shared" si="0"/>
        <v>3494.4</v>
      </c>
      <c r="I33" s="13">
        <v>1000</v>
      </c>
      <c r="J33" s="13">
        <v>2494.4</v>
      </c>
      <c r="K33" s="13"/>
      <c r="L33" s="13"/>
      <c r="M33" s="12" t="s">
        <v>61</v>
      </c>
      <c r="N33" s="6" t="s">
        <v>25</v>
      </c>
      <c r="O33" s="6" t="s">
        <v>62</v>
      </c>
      <c r="P33" s="7"/>
      <c r="Q33" s="7"/>
    </row>
    <row r="34" spans="1:17" ht="123" customHeight="1" x14ac:dyDescent="0.2">
      <c r="A34" s="5">
        <v>20</v>
      </c>
      <c r="B34" s="6" t="s">
        <v>93</v>
      </c>
      <c r="C34" s="12" t="s">
        <v>37</v>
      </c>
      <c r="D34" s="12" t="s">
        <v>38</v>
      </c>
      <c r="E34" s="13">
        <v>3411.69</v>
      </c>
      <c r="F34" s="13">
        <v>2729.69</v>
      </c>
      <c r="G34" s="14">
        <f t="shared" si="2"/>
        <v>0.19990092886516653</v>
      </c>
      <c r="H34" s="13">
        <f t="shared" si="0"/>
        <v>2729.69</v>
      </c>
      <c r="I34" s="13"/>
      <c r="J34" s="13">
        <v>500</v>
      </c>
      <c r="K34" s="13">
        <v>1000</v>
      </c>
      <c r="L34" s="13">
        <v>1229.69</v>
      </c>
      <c r="M34" s="12" t="s">
        <v>38</v>
      </c>
      <c r="N34" s="6" t="s">
        <v>25</v>
      </c>
      <c r="O34" s="6" t="s">
        <v>94</v>
      </c>
      <c r="P34" s="7"/>
      <c r="Q34" s="7"/>
    </row>
    <row r="35" spans="1:17" ht="137.25" customHeight="1" x14ac:dyDescent="0.2">
      <c r="A35" s="5">
        <v>21</v>
      </c>
      <c r="B35" s="6" t="s">
        <v>136</v>
      </c>
      <c r="C35" s="12" t="s">
        <v>113</v>
      </c>
      <c r="D35" s="12" t="s">
        <v>38</v>
      </c>
      <c r="E35" s="13">
        <v>12551.98</v>
      </c>
      <c r="F35" s="13">
        <v>12551.98</v>
      </c>
      <c r="G35" s="14">
        <f>(E35-F35)/E35</f>
        <v>0</v>
      </c>
      <c r="H35" s="13">
        <f>SUM(I35:L35)</f>
        <v>2000</v>
      </c>
      <c r="I35" s="13"/>
      <c r="J35" s="13"/>
      <c r="K35" s="13"/>
      <c r="L35" s="13">
        <v>2000</v>
      </c>
      <c r="M35" s="8"/>
      <c r="N35" s="6" t="s">
        <v>25</v>
      </c>
      <c r="O35" s="12" t="s">
        <v>103</v>
      </c>
      <c r="P35" s="7"/>
      <c r="Q35" s="7"/>
    </row>
    <row r="36" spans="1:17" ht="106.5" customHeight="1" x14ac:dyDescent="0.2">
      <c r="A36" s="5">
        <v>22</v>
      </c>
      <c r="B36" s="24" t="s">
        <v>115</v>
      </c>
      <c r="C36" s="23" t="s">
        <v>97</v>
      </c>
      <c r="D36" s="23" t="s">
        <v>38</v>
      </c>
      <c r="E36" s="13">
        <v>30000</v>
      </c>
      <c r="F36" s="13">
        <v>30000</v>
      </c>
      <c r="G36" s="14">
        <f>(E36-F36)/E36</f>
        <v>0</v>
      </c>
      <c r="H36" s="13">
        <f>SUM(I36:L36)</f>
        <v>30000</v>
      </c>
      <c r="I36" s="13"/>
      <c r="J36" s="13"/>
      <c r="K36" s="13">
        <v>15000</v>
      </c>
      <c r="L36" s="13">
        <v>15000</v>
      </c>
      <c r="M36" s="23" t="s">
        <v>38</v>
      </c>
      <c r="N36" s="6" t="s">
        <v>25</v>
      </c>
      <c r="O36" s="12" t="s">
        <v>83</v>
      </c>
      <c r="P36" s="7"/>
      <c r="Q36" s="7"/>
    </row>
    <row r="37" spans="1:17" ht="87.75" customHeight="1" x14ac:dyDescent="0.2">
      <c r="A37" s="5">
        <v>23</v>
      </c>
      <c r="B37" s="6" t="s">
        <v>63</v>
      </c>
      <c r="C37" s="12" t="s">
        <v>97</v>
      </c>
      <c r="D37" s="12" t="s">
        <v>38</v>
      </c>
      <c r="E37" s="13">
        <v>1990.16</v>
      </c>
      <c r="F37" s="13">
        <v>1990.16</v>
      </c>
      <c r="G37" s="14">
        <f t="shared" si="2"/>
        <v>0</v>
      </c>
      <c r="H37" s="13">
        <f t="shared" si="0"/>
        <v>1990.1599999999999</v>
      </c>
      <c r="I37" s="13"/>
      <c r="J37" s="13"/>
      <c r="K37" s="13">
        <v>1000.16</v>
      </c>
      <c r="L37" s="13">
        <v>990</v>
      </c>
      <c r="M37" s="12" t="s">
        <v>38</v>
      </c>
      <c r="N37" s="6" t="s">
        <v>25</v>
      </c>
      <c r="O37" s="6" t="s">
        <v>64</v>
      </c>
      <c r="P37" s="7"/>
      <c r="Q37" s="7"/>
    </row>
    <row r="38" spans="1:17" ht="87.75" customHeight="1" x14ac:dyDescent="0.2">
      <c r="A38" s="5">
        <v>24</v>
      </c>
      <c r="B38" s="6" t="s">
        <v>70</v>
      </c>
      <c r="C38" s="12" t="s">
        <v>66</v>
      </c>
      <c r="D38" s="12" t="s">
        <v>72</v>
      </c>
      <c r="E38" s="13">
        <v>1980</v>
      </c>
      <c r="F38" s="13">
        <v>1980</v>
      </c>
      <c r="G38" s="14">
        <f t="shared" si="2"/>
        <v>0</v>
      </c>
      <c r="H38" s="13">
        <f t="shared" si="0"/>
        <v>1980</v>
      </c>
      <c r="I38" s="13"/>
      <c r="J38" s="13">
        <v>980</v>
      </c>
      <c r="K38" s="13">
        <v>1000</v>
      </c>
      <c r="L38" s="13"/>
      <c r="M38" s="12" t="s">
        <v>72</v>
      </c>
      <c r="N38" s="6" t="s">
        <v>25</v>
      </c>
      <c r="O38" s="6" t="s">
        <v>71</v>
      </c>
      <c r="P38" s="7"/>
      <c r="Q38" s="7"/>
    </row>
    <row r="39" spans="1:17" ht="99" customHeight="1" x14ac:dyDescent="0.2">
      <c r="A39" s="5">
        <v>25</v>
      </c>
      <c r="B39" s="6" t="s">
        <v>179</v>
      </c>
      <c r="C39" s="12" t="s">
        <v>97</v>
      </c>
      <c r="D39" s="12" t="s">
        <v>44</v>
      </c>
      <c r="E39" s="13">
        <v>4039.35</v>
      </c>
      <c r="F39" s="13">
        <v>4039.35</v>
      </c>
      <c r="G39" s="14"/>
      <c r="H39" s="13">
        <f t="shared" si="0"/>
        <v>4039.35</v>
      </c>
      <c r="I39" s="13"/>
      <c r="J39" s="13"/>
      <c r="K39" s="13">
        <v>2000</v>
      </c>
      <c r="L39" s="13">
        <v>2039.35</v>
      </c>
      <c r="M39" s="12" t="s">
        <v>44</v>
      </c>
      <c r="N39" s="6" t="s">
        <v>25</v>
      </c>
      <c r="O39" s="12" t="s">
        <v>180</v>
      </c>
      <c r="P39" s="7"/>
      <c r="Q39" s="7"/>
    </row>
    <row r="40" spans="1:17" ht="87.75" customHeight="1" x14ac:dyDescent="0.2">
      <c r="A40" s="5">
        <v>26</v>
      </c>
      <c r="B40" s="6" t="s">
        <v>73</v>
      </c>
      <c r="C40" s="12" t="s">
        <v>74</v>
      </c>
      <c r="D40" s="12" t="s">
        <v>44</v>
      </c>
      <c r="E40" s="13">
        <v>6000</v>
      </c>
      <c r="F40" s="13">
        <v>6000</v>
      </c>
      <c r="G40" s="14">
        <f t="shared" si="2"/>
        <v>0</v>
      </c>
      <c r="H40" s="13">
        <f t="shared" si="0"/>
        <v>6000</v>
      </c>
      <c r="I40" s="13"/>
      <c r="J40" s="13">
        <v>2000</v>
      </c>
      <c r="K40" s="13">
        <v>2000</v>
      </c>
      <c r="L40" s="13">
        <v>2000</v>
      </c>
      <c r="M40" s="12" t="s">
        <v>44</v>
      </c>
      <c r="N40" s="6" t="s">
        <v>25</v>
      </c>
      <c r="O40" s="6" t="s">
        <v>83</v>
      </c>
      <c r="P40" s="7"/>
      <c r="Q40" s="7"/>
    </row>
    <row r="41" spans="1:17" ht="126" customHeight="1" x14ac:dyDescent="0.2">
      <c r="A41" s="5">
        <v>27</v>
      </c>
      <c r="B41" s="6" t="s">
        <v>75</v>
      </c>
      <c r="C41" s="12" t="s">
        <v>82</v>
      </c>
      <c r="D41" s="12" t="s">
        <v>44</v>
      </c>
      <c r="E41" s="13">
        <v>1715.6</v>
      </c>
      <c r="F41" s="13">
        <v>1715.6</v>
      </c>
      <c r="G41" s="14">
        <f t="shared" si="2"/>
        <v>0</v>
      </c>
      <c r="H41" s="13">
        <f t="shared" si="0"/>
        <v>1715.6</v>
      </c>
      <c r="I41" s="13"/>
      <c r="J41" s="13">
        <v>1715.6</v>
      </c>
      <c r="K41" s="13"/>
      <c r="L41" s="13"/>
      <c r="M41" s="12" t="s">
        <v>44</v>
      </c>
      <c r="N41" s="6" t="s">
        <v>25</v>
      </c>
      <c r="O41" s="6" t="s">
        <v>84</v>
      </c>
      <c r="P41" s="7"/>
      <c r="Q41" s="7"/>
    </row>
    <row r="42" spans="1:17" ht="77.25" customHeight="1" x14ac:dyDescent="0.2">
      <c r="A42" s="5">
        <v>28</v>
      </c>
      <c r="B42" s="6" t="s">
        <v>76</v>
      </c>
      <c r="C42" s="12" t="s">
        <v>69</v>
      </c>
      <c r="D42" s="12" t="s">
        <v>38</v>
      </c>
      <c r="E42" s="13">
        <v>10374.06</v>
      </c>
      <c r="F42" s="13">
        <v>10374.06</v>
      </c>
      <c r="G42" s="14">
        <f t="shared" si="2"/>
        <v>0</v>
      </c>
      <c r="H42" s="13">
        <f t="shared" si="0"/>
        <v>10374.06</v>
      </c>
      <c r="I42" s="13">
        <v>2000</v>
      </c>
      <c r="J42" s="13">
        <v>2000</v>
      </c>
      <c r="K42" s="13">
        <v>3000</v>
      </c>
      <c r="L42" s="13">
        <v>3374.06</v>
      </c>
      <c r="M42" s="12" t="s">
        <v>38</v>
      </c>
      <c r="N42" s="6" t="s">
        <v>25</v>
      </c>
      <c r="O42" s="6" t="s">
        <v>85</v>
      </c>
      <c r="P42" s="7"/>
      <c r="Q42" s="7"/>
    </row>
    <row r="43" spans="1:17" ht="77.25" customHeight="1" x14ac:dyDescent="0.2">
      <c r="A43" s="5">
        <v>29</v>
      </c>
      <c r="B43" s="6" t="s">
        <v>137</v>
      </c>
      <c r="C43" s="12" t="s">
        <v>181</v>
      </c>
      <c r="D43" s="12" t="s">
        <v>102</v>
      </c>
      <c r="E43" s="13">
        <v>9500</v>
      </c>
      <c r="F43" s="13">
        <v>9180</v>
      </c>
      <c r="G43" s="14">
        <f>(E43-F43)/E43</f>
        <v>3.3684210526315789E-2</v>
      </c>
      <c r="H43" s="13">
        <f>SUM(I43:L43)</f>
        <v>4000</v>
      </c>
      <c r="I43" s="13"/>
      <c r="J43" s="13"/>
      <c r="K43" s="13"/>
      <c r="L43" s="13">
        <v>4000</v>
      </c>
      <c r="M43" s="12"/>
      <c r="N43" s="6" t="s">
        <v>25</v>
      </c>
      <c r="O43" s="6" t="s">
        <v>83</v>
      </c>
      <c r="P43" s="7"/>
      <c r="Q43" s="7"/>
    </row>
    <row r="44" spans="1:17" ht="151.5" customHeight="1" x14ac:dyDescent="0.2">
      <c r="A44" s="5">
        <v>30</v>
      </c>
      <c r="B44" s="6" t="s">
        <v>77</v>
      </c>
      <c r="C44" s="12" t="s">
        <v>74</v>
      </c>
      <c r="D44" s="12" t="s">
        <v>38</v>
      </c>
      <c r="E44" s="13">
        <v>6149.19</v>
      </c>
      <c r="F44" s="13">
        <v>6149.19</v>
      </c>
      <c r="G44" s="14">
        <f t="shared" si="2"/>
        <v>0</v>
      </c>
      <c r="H44" s="13">
        <f t="shared" si="0"/>
        <v>6149.1900000000005</v>
      </c>
      <c r="I44" s="13"/>
      <c r="J44" s="13">
        <v>2000</v>
      </c>
      <c r="K44" s="13">
        <v>2000</v>
      </c>
      <c r="L44" s="13">
        <v>2149.19</v>
      </c>
      <c r="M44" s="12" t="s">
        <v>38</v>
      </c>
      <c r="N44" s="6" t="s">
        <v>25</v>
      </c>
      <c r="O44" s="6" t="s">
        <v>71</v>
      </c>
      <c r="P44" s="7"/>
      <c r="Q44" s="7"/>
    </row>
    <row r="45" spans="1:17" ht="78.75" x14ac:dyDescent="0.2">
      <c r="A45" s="5">
        <v>31</v>
      </c>
      <c r="B45" s="6" t="s">
        <v>78</v>
      </c>
      <c r="C45" s="12" t="s">
        <v>82</v>
      </c>
      <c r="D45" s="12" t="s">
        <v>38</v>
      </c>
      <c r="E45" s="13">
        <v>1161.43</v>
      </c>
      <c r="F45" s="13">
        <v>1161.43</v>
      </c>
      <c r="G45" s="14">
        <f t="shared" si="2"/>
        <v>0</v>
      </c>
      <c r="H45" s="13">
        <f t="shared" si="0"/>
        <v>1161.43</v>
      </c>
      <c r="I45" s="13"/>
      <c r="J45" s="13">
        <v>1161.43</v>
      </c>
      <c r="K45" s="13"/>
      <c r="L45" s="13"/>
      <c r="M45" s="12" t="s">
        <v>38</v>
      </c>
      <c r="N45" s="6" t="s">
        <v>25</v>
      </c>
      <c r="O45" s="6" t="s">
        <v>86</v>
      </c>
    </row>
    <row r="46" spans="1:17" ht="94.5" x14ac:dyDescent="0.2">
      <c r="A46" s="5">
        <v>32</v>
      </c>
      <c r="B46" s="6" t="s">
        <v>79</v>
      </c>
      <c r="C46" s="12" t="s">
        <v>74</v>
      </c>
      <c r="D46" s="12" t="s">
        <v>81</v>
      </c>
      <c r="E46" s="13">
        <v>6000</v>
      </c>
      <c r="F46" s="13">
        <v>6000</v>
      </c>
      <c r="G46" s="14">
        <f t="shared" si="2"/>
        <v>0</v>
      </c>
      <c r="H46" s="13">
        <f t="shared" si="0"/>
        <v>6000</v>
      </c>
      <c r="I46" s="13"/>
      <c r="J46" s="13">
        <v>2000</v>
      </c>
      <c r="K46" s="13">
        <v>2000</v>
      </c>
      <c r="L46" s="13">
        <v>2000</v>
      </c>
      <c r="M46" s="12" t="s">
        <v>81</v>
      </c>
      <c r="N46" s="6" t="s">
        <v>25</v>
      </c>
      <c r="O46" s="6" t="s">
        <v>80</v>
      </c>
    </row>
    <row r="47" spans="1:17" ht="47.25" x14ac:dyDescent="0.2">
      <c r="A47" s="5">
        <v>33</v>
      </c>
      <c r="B47" s="6" t="s">
        <v>96</v>
      </c>
      <c r="C47" s="12" t="s">
        <v>107</v>
      </c>
      <c r="D47" s="12" t="s">
        <v>95</v>
      </c>
      <c r="E47" s="13">
        <v>3350</v>
      </c>
      <c r="F47" s="13">
        <v>3350</v>
      </c>
      <c r="G47" s="14">
        <f t="shared" si="2"/>
        <v>0</v>
      </c>
      <c r="H47" s="13">
        <f t="shared" si="0"/>
        <v>2000</v>
      </c>
      <c r="I47" s="13"/>
      <c r="J47" s="13"/>
      <c r="K47" s="13"/>
      <c r="L47" s="13">
        <v>2000</v>
      </c>
      <c r="M47" s="12" t="s">
        <v>95</v>
      </c>
      <c r="N47" s="6" t="s">
        <v>25</v>
      </c>
      <c r="O47" s="6" t="s">
        <v>83</v>
      </c>
    </row>
    <row r="48" spans="1:17" ht="47.25" x14ac:dyDescent="0.2">
      <c r="A48" s="5">
        <v>34</v>
      </c>
      <c r="B48" s="6" t="s">
        <v>143</v>
      </c>
      <c r="C48" s="12" t="s">
        <v>82</v>
      </c>
      <c r="D48" s="12" t="s">
        <v>38</v>
      </c>
      <c r="E48" s="13">
        <v>1490.7</v>
      </c>
      <c r="F48" s="13">
        <v>1490.7</v>
      </c>
      <c r="G48" s="14">
        <f t="shared" ref="G48:G53" si="3">(E48-F48)/E48</f>
        <v>0</v>
      </c>
      <c r="H48" s="13">
        <f t="shared" ref="H48:H53" si="4">SUM(I48:L48)</f>
        <v>1490.7</v>
      </c>
      <c r="I48" s="13"/>
      <c r="J48" s="13">
        <v>1490.7</v>
      </c>
      <c r="K48" s="8"/>
      <c r="L48" s="13"/>
      <c r="M48" s="12" t="s">
        <v>38</v>
      </c>
      <c r="N48" s="6" t="s">
        <v>25</v>
      </c>
      <c r="O48" s="12" t="s">
        <v>144</v>
      </c>
    </row>
    <row r="49" spans="1:15" ht="78.75" x14ac:dyDescent="0.2">
      <c r="A49" s="5">
        <v>35</v>
      </c>
      <c r="B49" s="6" t="s">
        <v>104</v>
      </c>
      <c r="C49" s="12" t="s">
        <v>66</v>
      </c>
      <c r="D49" s="12" t="s">
        <v>38</v>
      </c>
      <c r="E49" s="13">
        <v>3296.03</v>
      </c>
      <c r="F49" s="13">
        <v>3296.03</v>
      </c>
      <c r="G49" s="14">
        <f t="shared" si="3"/>
        <v>0</v>
      </c>
      <c r="H49" s="13">
        <f t="shared" si="4"/>
        <v>3296.03</v>
      </c>
      <c r="I49" s="13"/>
      <c r="J49" s="13">
        <v>1000</v>
      </c>
      <c r="K49" s="13">
        <v>2296.0300000000002</v>
      </c>
      <c r="L49" s="13"/>
      <c r="M49" s="12" t="s">
        <v>38</v>
      </c>
      <c r="N49" s="6" t="s">
        <v>25</v>
      </c>
      <c r="O49" s="6" t="s">
        <v>138</v>
      </c>
    </row>
    <row r="50" spans="1:15" ht="78.75" x14ac:dyDescent="0.2">
      <c r="A50" s="5">
        <v>36</v>
      </c>
      <c r="B50" s="6" t="s">
        <v>106</v>
      </c>
      <c r="C50" s="12" t="s">
        <v>105</v>
      </c>
      <c r="D50" s="12" t="s">
        <v>38</v>
      </c>
      <c r="E50" s="13">
        <v>7454.17</v>
      </c>
      <c r="F50" s="13">
        <v>7454.17</v>
      </c>
      <c r="G50" s="14">
        <f t="shared" si="3"/>
        <v>0</v>
      </c>
      <c r="H50" s="13">
        <f t="shared" si="4"/>
        <v>5000</v>
      </c>
      <c r="I50" s="13"/>
      <c r="J50" s="13"/>
      <c r="K50" s="13">
        <v>2000</v>
      </c>
      <c r="L50" s="13">
        <v>3000</v>
      </c>
      <c r="M50" s="13"/>
      <c r="N50" s="6" t="s">
        <v>25</v>
      </c>
      <c r="O50" s="6" t="s">
        <v>139</v>
      </c>
    </row>
    <row r="51" spans="1:15" ht="68.25" customHeight="1" x14ac:dyDescent="0.2">
      <c r="A51" s="5">
        <v>37</v>
      </c>
      <c r="B51" s="6" t="s">
        <v>99</v>
      </c>
      <c r="C51" s="12" t="s">
        <v>107</v>
      </c>
      <c r="D51" s="12" t="s">
        <v>38</v>
      </c>
      <c r="E51" s="13">
        <v>3500</v>
      </c>
      <c r="F51" s="13">
        <v>3500</v>
      </c>
      <c r="G51" s="14">
        <f t="shared" si="3"/>
        <v>0</v>
      </c>
      <c r="H51" s="13">
        <f t="shared" si="4"/>
        <v>1500</v>
      </c>
      <c r="I51" s="13"/>
      <c r="J51" s="13"/>
      <c r="K51" s="13"/>
      <c r="L51" s="13">
        <v>1500</v>
      </c>
      <c r="M51" s="13"/>
      <c r="N51" s="6" t="s">
        <v>25</v>
      </c>
      <c r="O51" s="6" t="s">
        <v>83</v>
      </c>
    </row>
    <row r="52" spans="1:15" ht="94.5" x14ac:dyDescent="0.2">
      <c r="A52" s="5">
        <v>38</v>
      </c>
      <c r="B52" s="6" t="s">
        <v>98</v>
      </c>
      <c r="C52" s="12" t="s">
        <v>105</v>
      </c>
      <c r="D52" s="12" t="s">
        <v>38</v>
      </c>
      <c r="E52" s="13">
        <v>4714</v>
      </c>
      <c r="F52" s="13">
        <v>4714</v>
      </c>
      <c r="G52" s="14">
        <f t="shared" si="3"/>
        <v>0</v>
      </c>
      <c r="H52" s="13">
        <f t="shared" si="4"/>
        <v>3500</v>
      </c>
      <c r="I52" s="13"/>
      <c r="J52" s="13"/>
      <c r="K52" s="13">
        <v>1000</v>
      </c>
      <c r="L52" s="13">
        <v>2500</v>
      </c>
      <c r="M52" s="8"/>
      <c r="N52" s="6" t="s">
        <v>25</v>
      </c>
      <c r="O52" s="6" t="s">
        <v>142</v>
      </c>
    </row>
    <row r="53" spans="1:15" ht="47.25" x14ac:dyDescent="0.2">
      <c r="A53" s="5">
        <v>39</v>
      </c>
      <c r="B53" s="6" t="s">
        <v>112</v>
      </c>
      <c r="C53" s="12" t="s">
        <v>105</v>
      </c>
      <c r="D53" s="12" t="s">
        <v>38</v>
      </c>
      <c r="E53" s="13">
        <v>7000</v>
      </c>
      <c r="F53" s="13">
        <v>7000</v>
      </c>
      <c r="G53" s="14">
        <f t="shared" si="3"/>
        <v>0</v>
      </c>
      <c r="H53" s="13">
        <f t="shared" si="4"/>
        <v>4000</v>
      </c>
      <c r="I53" s="13"/>
      <c r="J53" s="13"/>
      <c r="K53" s="13">
        <v>1000</v>
      </c>
      <c r="L53" s="13">
        <v>3000</v>
      </c>
      <c r="M53" s="8"/>
      <c r="N53" s="6" t="s">
        <v>25</v>
      </c>
      <c r="O53" s="6" t="s">
        <v>83</v>
      </c>
    </row>
    <row r="54" spans="1:15" ht="15.75" x14ac:dyDescent="0.2">
      <c r="A54" s="5"/>
      <c r="B54" s="8"/>
      <c r="C54" s="8"/>
      <c r="D54" s="2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ht="31.5" x14ac:dyDescent="0.2">
      <c r="A55" s="5"/>
      <c r="B55" s="17" t="s">
        <v>116</v>
      </c>
      <c r="C55" s="16"/>
      <c r="D55" s="17"/>
      <c r="E55" s="16"/>
      <c r="F55" s="16"/>
      <c r="G55" s="16"/>
      <c r="H55" s="22">
        <f>SUM(I55:L55)</f>
        <v>457274</v>
      </c>
      <c r="I55" s="21">
        <f>SUM(I56:I61)</f>
        <v>314474</v>
      </c>
      <c r="J55" s="21">
        <f>SUM(J56:J61)</f>
        <v>44300</v>
      </c>
      <c r="K55" s="21">
        <f>SUM(K56:K61)</f>
        <v>48500</v>
      </c>
      <c r="L55" s="21">
        <f>SUM(L56:L61)</f>
        <v>50000</v>
      </c>
      <c r="M55" s="8"/>
      <c r="N55" s="6"/>
      <c r="O55" s="8"/>
    </row>
    <row r="56" spans="1:15" ht="52.5" customHeight="1" x14ac:dyDescent="0.2">
      <c r="A56" s="5">
        <v>40</v>
      </c>
      <c r="B56" s="12" t="s">
        <v>141</v>
      </c>
      <c r="C56" s="12" t="s">
        <v>117</v>
      </c>
      <c r="D56" s="12" t="s">
        <v>118</v>
      </c>
      <c r="E56" s="13">
        <v>5263500</v>
      </c>
      <c r="F56" s="13">
        <v>5253110</v>
      </c>
      <c r="G56" s="14"/>
      <c r="H56" s="13">
        <f>SUM(I56:L56)</f>
        <v>178100</v>
      </c>
      <c r="I56" s="13">
        <v>35300</v>
      </c>
      <c r="J56" s="13">
        <v>44300</v>
      </c>
      <c r="K56" s="13">
        <v>48500</v>
      </c>
      <c r="L56" s="13">
        <v>50000</v>
      </c>
      <c r="M56" s="6"/>
      <c r="N56" s="6" t="s">
        <v>25</v>
      </c>
      <c r="O56" s="6" t="s">
        <v>140</v>
      </c>
    </row>
    <row r="57" spans="1:15" ht="20.25" customHeight="1" x14ac:dyDescent="0.2">
      <c r="A57" s="5"/>
      <c r="B57" s="12"/>
      <c r="C57" s="12"/>
      <c r="D57" s="12"/>
      <c r="E57" s="13"/>
      <c r="F57" s="14"/>
      <c r="G57" s="13"/>
      <c r="H57" s="13"/>
      <c r="I57" s="13"/>
      <c r="J57" s="13"/>
      <c r="K57" s="13"/>
      <c r="L57" s="8"/>
      <c r="M57" s="8"/>
      <c r="N57" s="6"/>
      <c r="O57" s="6"/>
    </row>
    <row r="58" spans="1:15" ht="96.75" customHeight="1" x14ac:dyDescent="0.2">
      <c r="A58" s="5">
        <v>41</v>
      </c>
      <c r="B58" s="12" t="s">
        <v>130</v>
      </c>
      <c r="C58" s="12"/>
      <c r="D58" s="12"/>
      <c r="E58" s="13"/>
      <c r="F58" s="14"/>
      <c r="G58" s="13"/>
      <c r="H58" s="13"/>
      <c r="I58" s="13"/>
      <c r="J58" s="13"/>
      <c r="K58" s="13"/>
      <c r="L58" s="8"/>
      <c r="M58" s="8"/>
      <c r="N58" s="8"/>
      <c r="O58" s="8"/>
    </row>
    <row r="59" spans="1:15" ht="110.25" x14ac:dyDescent="0.2">
      <c r="A59" s="5">
        <v>42</v>
      </c>
      <c r="B59" s="6" t="s">
        <v>124</v>
      </c>
      <c r="C59" s="12" t="s">
        <v>100</v>
      </c>
      <c r="D59" s="12" t="s">
        <v>131</v>
      </c>
      <c r="E59" s="13">
        <v>123530</v>
      </c>
      <c r="F59" s="13">
        <v>121816</v>
      </c>
      <c r="G59" s="14">
        <f>(E59-F59)/E59</f>
        <v>1.3875172022990366E-2</v>
      </c>
      <c r="H59" s="13">
        <f>SUM(I59:L59)</f>
        <v>105436</v>
      </c>
      <c r="I59" s="13">
        <v>105436</v>
      </c>
      <c r="J59" s="13"/>
      <c r="K59" s="13"/>
      <c r="L59" s="13"/>
      <c r="M59" s="12" t="s">
        <v>131</v>
      </c>
      <c r="N59" s="6" t="s">
        <v>125</v>
      </c>
      <c r="O59" s="6" t="s">
        <v>132</v>
      </c>
    </row>
    <row r="60" spans="1:15" ht="110.25" x14ac:dyDescent="0.2">
      <c r="A60" s="5">
        <v>43</v>
      </c>
      <c r="B60" s="6" t="s">
        <v>126</v>
      </c>
      <c r="C60" s="12" t="s">
        <v>100</v>
      </c>
      <c r="D60" s="12" t="s">
        <v>135</v>
      </c>
      <c r="E60" s="13">
        <v>143118</v>
      </c>
      <c r="F60" s="13">
        <v>139581</v>
      </c>
      <c r="G60" s="14">
        <f>(E60-F60)/E60</f>
        <v>2.4713872468871839E-2</v>
      </c>
      <c r="H60" s="13">
        <f>SUM(I60:L60)</f>
        <v>131530</v>
      </c>
      <c r="I60" s="13">
        <v>131530</v>
      </c>
      <c r="J60" s="13"/>
      <c r="K60" s="13"/>
      <c r="L60" s="13"/>
      <c r="M60" s="12" t="s">
        <v>135</v>
      </c>
      <c r="N60" s="6" t="s">
        <v>125</v>
      </c>
      <c r="O60" s="6" t="s">
        <v>133</v>
      </c>
    </row>
    <row r="61" spans="1:15" ht="126" x14ac:dyDescent="0.2">
      <c r="A61" s="5">
        <v>44</v>
      </c>
      <c r="B61" s="6" t="s">
        <v>127</v>
      </c>
      <c r="C61" s="12" t="s">
        <v>100</v>
      </c>
      <c r="D61" s="12" t="s">
        <v>128</v>
      </c>
      <c r="E61" s="13">
        <v>68438</v>
      </c>
      <c r="F61" s="13">
        <v>61680</v>
      </c>
      <c r="G61" s="14">
        <f>(E61-F61)/E61</f>
        <v>9.8746310529238143E-2</v>
      </c>
      <c r="H61" s="13">
        <f>SUM(I61:L61)</f>
        <v>42208</v>
      </c>
      <c r="I61" s="13">
        <v>42208</v>
      </c>
      <c r="J61" s="13"/>
      <c r="K61" s="13"/>
      <c r="L61" s="13"/>
      <c r="M61" s="12" t="s">
        <v>128</v>
      </c>
      <c r="N61" s="6" t="s">
        <v>125</v>
      </c>
      <c r="O61" s="6" t="s">
        <v>134</v>
      </c>
    </row>
    <row r="62" spans="1:15" ht="15.75" x14ac:dyDescent="0.2">
      <c r="A62" s="5"/>
      <c r="B62" s="8"/>
      <c r="C62" s="8"/>
      <c r="D62" s="2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ht="47.25" x14ac:dyDescent="0.2">
      <c r="A63" s="5"/>
      <c r="B63" s="17" t="s">
        <v>145</v>
      </c>
      <c r="C63" s="40"/>
      <c r="D63" s="40"/>
      <c r="E63" s="22"/>
      <c r="F63" s="22"/>
      <c r="G63" s="41"/>
      <c r="H63" s="22">
        <f>SUM(I63:L63)</f>
        <v>81301.354000000007</v>
      </c>
      <c r="I63" s="22">
        <f>SUM(I64:I76)</f>
        <v>32819.802000000003</v>
      </c>
      <c r="J63" s="22">
        <f>SUM(J64:J76)</f>
        <v>18763.522000000001</v>
      </c>
      <c r="K63" s="22">
        <f>SUM(K64:K76)</f>
        <v>15140.53</v>
      </c>
      <c r="L63" s="22">
        <f>SUM(L64:L76)</f>
        <v>14577.5</v>
      </c>
      <c r="M63" s="40"/>
      <c r="N63" s="8"/>
      <c r="O63" s="8"/>
    </row>
    <row r="64" spans="1:15" ht="82.5" customHeight="1" x14ac:dyDescent="0.2">
      <c r="A64" s="5">
        <v>45</v>
      </c>
      <c r="B64" s="6" t="s">
        <v>146</v>
      </c>
      <c r="C64" s="15" t="s">
        <v>160</v>
      </c>
      <c r="D64" s="12" t="s">
        <v>147</v>
      </c>
      <c r="E64" s="13">
        <v>3362.7080000000001</v>
      </c>
      <c r="F64" s="13">
        <v>3362.7080000000001</v>
      </c>
      <c r="G64" s="14">
        <v>0</v>
      </c>
      <c r="H64" s="13">
        <v>3362.7080000000001</v>
      </c>
      <c r="I64" s="13">
        <v>3362.7080000000001</v>
      </c>
      <c r="J64" s="13"/>
      <c r="K64" s="13"/>
      <c r="L64" s="13"/>
      <c r="M64" s="12" t="s">
        <v>147</v>
      </c>
      <c r="N64" s="6" t="s">
        <v>148</v>
      </c>
      <c r="O64" s="6" t="s">
        <v>164</v>
      </c>
    </row>
    <row r="65" spans="1:15" ht="110.25" x14ac:dyDescent="0.2">
      <c r="A65" s="5">
        <v>46</v>
      </c>
      <c r="B65" s="6" t="s">
        <v>149</v>
      </c>
      <c r="C65" s="15" t="s">
        <v>160</v>
      </c>
      <c r="D65" s="12" t="s">
        <v>44</v>
      </c>
      <c r="E65" s="13">
        <v>3379.76</v>
      </c>
      <c r="F65" s="13">
        <v>3379.76</v>
      </c>
      <c r="G65" s="14">
        <v>0</v>
      </c>
      <c r="H65" s="13">
        <v>3379.76</v>
      </c>
      <c r="I65" s="13">
        <v>3379.76</v>
      </c>
      <c r="J65" s="13"/>
      <c r="K65" s="13"/>
      <c r="L65" s="13"/>
      <c r="M65" s="12" t="s">
        <v>44</v>
      </c>
      <c r="N65" s="6" t="s">
        <v>25</v>
      </c>
      <c r="O65" s="6" t="s">
        <v>165</v>
      </c>
    </row>
    <row r="66" spans="1:15" ht="157.5" x14ac:dyDescent="0.2">
      <c r="A66" s="5">
        <v>47</v>
      </c>
      <c r="B66" s="6" t="s">
        <v>150</v>
      </c>
      <c r="C66" s="15" t="s">
        <v>160</v>
      </c>
      <c r="D66" s="12" t="s">
        <v>44</v>
      </c>
      <c r="E66" s="13">
        <v>2098.44</v>
      </c>
      <c r="F66" s="13">
        <v>2098.44</v>
      </c>
      <c r="G66" s="14">
        <v>0</v>
      </c>
      <c r="H66" s="13">
        <v>2098.44</v>
      </c>
      <c r="I66" s="13">
        <v>2098.44</v>
      </c>
      <c r="J66" s="13"/>
      <c r="K66" s="13"/>
      <c r="L66" s="13"/>
      <c r="M66" s="12"/>
      <c r="N66" s="6" t="s">
        <v>25</v>
      </c>
      <c r="O66" s="6" t="s">
        <v>166</v>
      </c>
    </row>
    <row r="67" spans="1:15" ht="94.5" x14ac:dyDescent="0.2">
      <c r="A67" s="5">
        <v>48</v>
      </c>
      <c r="B67" s="6" t="s">
        <v>151</v>
      </c>
      <c r="C67" s="15" t="s">
        <v>160</v>
      </c>
      <c r="D67" s="12" t="s">
        <v>152</v>
      </c>
      <c r="E67" s="13">
        <v>7597.3940000000002</v>
      </c>
      <c r="F67" s="13">
        <v>7597.3940000000002</v>
      </c>
      <c r="G67" s="14">
        <v>0</v>
      </c>
      <c r="H67" s="13">
        <v>7597.3940000000002</v>
      </c>
      <c r="I67" s="13">
        <v>7597.3940000000002</v>
      </c>
      <c r="J67" s="13"/>
      <c r="K67" s="13"/>
      <c r="L67" s="13"/>
      <c r="M67" s="12" t="s">
        <v>152</v>
      </c>
      <c r="N67" s="6" t="s">
        <v>25</v>
      </c>
      <c r="O67" s="6" t="s">
        <v>167</v>
      </c>
    </row>
    <row r="68" spans="1:15" ht="141.75" x14ac:dyDescent="0.2">
      <c r="A68" s="5">
        <v>49</v>
      </c>
      <c r="B68" s="6" t="s">
        <v>153</v>
      </c>
      <c r="C68" s="15" t="s">
        <v>154</v>
      </c>
      <c r="D68" s="12" t="s">
        <v>44</v>
      </c>
      <c r="E68" s="13">
        <v>8736.2800000000007</v>
      </c>
      <c r="F68" s="13">
        <v>4700</v>
      </c>
      <c r="G68" s="14">
        <f>(E68-F68)/E68</f>
        <v>0.46201358015081939</v>
      </c>
      <c r="H68" s="13">
        <v>4700</v>
      </c>
      <c r="I68" s="13"/>
      <c r="J68" s="13">
        <v>4700</v>
      </c>
      <c r="K68" s="13"/>
      <c r="L68" s="13"/>
      <c r="M68" s="12" t="s">
        <v>44</v>
      </c>
      <c r="N68" s="6" t="s">
        <v>25</v>
      </c>
      <c r="O68" s="6" t="s">
        <v>168</v>
      </c>
    </row>
    <row r="69" spans="1:15" ht="182.25" customHeight="1" x14ac:dyDescent="0.2">
      <c r="A69" s="5">
        <v>50</v>
      </c>
      <c r="B69" s="6" t="s">
        <v>155</v>
      </c>
      <c r="C69" s="15" t="s">
        <v>170</v>
      </c>
      <c r="D69" s="12" t="s">
        <v>44</v>
      </c>
      <c r="E69" s="13">
        <v>954.7</v>
      </c>
      <c r="F69" s="13">
        <v>954.7</v>
      </c>
      <c r="G69" s="14">
        <v>0</v>
      </c>
      <c r="H69" s="13">
        <v>954.7</v>
      </c>
      <c r="I69" s="13"/>
      <c r="J69" s="13"/>
      <c r="K69" s="13">
        <v>954.7</v>
      </c>
      <c r="L69" s="13"/>
      <c r="M69" s="12" t="s">
        <v>44</v>
      </c>
      <c r="N69" s="6" t="s">
        <v>25</v>
      </c>
      <c r="O69" s="6" t="s">
        <v>161</v>
      </c>
    </row>
    <row r="70" spans="1:15" ht="125.25" customHeight="1" x14ac:dyDescent="0.2">
      <c r="A70" s="5">
        <v>51</v>
      </c>
      <c r="B70" s="6" t="s">
        <v>171</v>
      </c>
      <c r="C70" s="15" t="s">
        <v>160</v>
      </c>
      <c r="D70" s="12" t="s">
        <v>44</v>
      </c>
      <c r="E70" s="13">
        <v>960.5</v>
      </c>
      <c r="F70" s="13">
        <v>960.5</v>
      </c>
      <c r="G70" s="14">
        <v>0</v>
      </c>
      <c r="H70" s="13">
        <v>960.5</v>
      </c>
      <c r="I70" s="13">
        <v>960.5</v>
      </c>
      <c r="J70" s="13"/>
      <c r="K70" s="13"/>
      <c r="L70" s="13"/>
      <c r="M70" s="12" t="s">
        <v>44</v>
      </c>
      <c r="N70" s="6" t="s">
        <v>25</v>
      </c>
      <c r="O70" s="6" t="s">
        <v>161</v>
      </c>
    </row>
    <row r="71" spans="1:15" ht="132.75" customHeight="1" x14ac:dyDescent="0.2">
      <c r="A71" s="5">
        <v>52</v>
      </c>
      <c r="B71" s="6" t="s">
        <v>169</v>
      </c>
      <c r="C71" s="15" t="s">
        <v>82</v>
      </c>
      <c r="D71" s="12" t="s">
        <v>44</v>
      </c>
      <c r="E71" s="13">
        <v>486.02199999999999</v>
      </c>
      <c r="F71" s="13">
        <v>486.02199999999999</v>
      </c>
      <c r="G71" s="14">
        <v>0</v>
      </c>
      <c r="H71" s="13">
        <v>486.02199999999999</v>
      </c>
      <c r="I71" s="13"/>
      <c r="J71" s="13">
        <v>486.02199999999999</v>
      </c>
      <c r="K71" s="13"/>
      <c r="L71" s="13"/>
      <c r="M71" s="12" t="s">
        <v>44</v>
      </c>
      <c r="N71" s="6" t="s">
        <v>25</v>
      </c>
      <c r="O71" s="6" t="s">
        <v>161</v>
      </c>
    </row>
    <row r="72" spans="1:15" ht="117" customHeight="1" x14ac:dyDescent="0.2">
      <c r="A72" s="5">
        <v>53</v>
      </c>
      <c r="B72" s="6" t="s">
        <v>172</v>
      </c>
      <c r="C72" s="15" t="s">
        <v>170</v>
      </c>
      <c r="D72" s="12" t="s">
        <v>44</v>
      </c>
      <c r="E72" s="13">
        <v>608.33000000000004</v>
      </c>
      <c r="F72" s="13">
        <v>608.33000000000004</v>
      </c>
      <c r="G72" s="14">
        <v>0</v>
      </c>
      <c r="H72" s="13">
        <v>608.33000000000004</v>
      </c>
      <c r="I72" s="13"/>
      <c r="J72" s="13"/>
      <c r="K72" s="13">
        <v>608.33000000000004</v>
      </c>
      <c r="L72" s="13"/>
      <c r="M72" s="12" t="s">
        <v>44</v>
      </c>
      <c r="N72" s="6" t="s">
        <v>25</v>
      </c>
      <c r="O72" s="6" t="s">
        <v>161</v>
      </c>
    </row>
    <row r="73" spans="1:15" ht="173.25" x14ac:dyDescent="0.2">
      <c r="A73" s="5">
        <v>54</v>
      </c>
      <c r="B73" s="6" t="s">
        <v>156</v>
      </c>
      <c r="C73" s="15" t="s">
        <v>173</v>
      </c>
      <c r="D73" s="12" t="s">
        <v>44</v>
      </c>
      <c r="E73" s="13">
        <v>1000</v>
      </c>
      <c r="F73" s="13">
        <v>1000</v>
      </c>
      <c r="G73" s="14">
        <v>0</v>
      </c>
      <c r="H73" s="13">
        <v>1000</v>
      </c>
      <c r="I73" s="13"/>
      <c r="J73" s="13"/>
      <c r="K73" s="13"/>
      <c r="L73" s="13">
        <v>1000</v>
      </c>
      <c r="M73" s="12" t="s">
        <v>44</v>
      </c>
      <c r="N73" s="6" t="s">
        <v>25</v>
      </c>
      <c r="O73" s="6" t="s">
        <v>161</v>
      </c>
    </row>
    <row r="74" spans="1:15" ht="94.5" x14ac:dyDescent="0.2">
      <c r="A74" s="5">
        <v>55</v>
      </c>
      <c r="B74" s="6" t="s">
        <v>157</v>
      </c>
      <c r="C74" s="15" t="s">
        <v>160</v>
      </c>
      <c r="D74" s="12" t="s">
        <v>44</v>
      </c>
      <c r="E74" s="13">
        <v>1843.5</v>
      </c>
      <c r="F74" s="13">
        <v>1843.5</v>
      </c>
      <c r="G74" s="14">
        <v>0</v>
      </c>
      <c r="H74" s="13">
        <v>1843.5</v>
      </c>
      <c r="I74" s="13">
        <v>1843.5</v>
      </c>
      <c r="J74" s="13"/>
      <c r="K74" s="13"/>
      <c r="L74" s="13"/>
      <c r="M74" s="12" t="s">
        <v>44</v>
      </c>
      <c r="N74" s="6" t="s">
        <v>25</v>
      </c>
      <c r="O74" s="6" t="s">
        <v>174</v>
      </c>
    </row>
    <row r="75" spans="1:15" ht="78.75" x14ac:dyDescent="0.2">
      <c r="A75" s="5">
        <v>56</v>
      </c>
      <c r="B75" s="6" t="s">
        <v>158</v>
      </c>
      <c r="C75" s="15" t="s">
        <v>175</v>
      </c>
      <c r="D75" s="12" t="s">
        <v>44</v>
      </c>
      <c r="E75" s="13">
        <v>11000</v>
      </c>
      <c r="F75" s="13">
        <v>10000</v>
      </c>
      <c r="G75" s="14">
        <f>(E75-F75)/E75</f>
        <v>9.0909090909090912E-2</v>
      </c>
      <c r="H75" s="13">
        <f>SUM(I75:L75)</f>
        <v>10000</v>
      </c>
      <c r="I75" s="13">
        <v>2500</v>
      </c>
      <c r="J75" s="13">
        <v>2500</v>
      </c>
      <c r="K75" s="13">
        <v>2500</v>
      </c>
      <c r="L75" s="13">
        <v>2500</v>
      </c>
      <c r="M75" s="12" t="s">
        <v>44</v>
      </c>
      <c r="N75" s="6" t="s">
        <v>25</v>
      </c>
      <c r="O75" s="6" t="s">
        <v>162</v>
      </c>
    </row>
    <row r="76" spans="1:15" ht="112.5" customHeight="1" x14ac:dyDescent="0.2">
      <c r="A76" s="5">
        <v>57</v>
      </c>
      <c r="B76" s="6" t="s">
        <v>159</v>
      </c>
      <c r="C76" s="15" t="s">
        <v>69</v>
      </c>
      <c r="D76" s="12" t="s">
        <v>152</v>
      </c>
      <c r="E76" s="13">
        <v>44310</v>
      </c>
      <c r="F76" s="13">
        <v>44310</v>
      </c>
      <c r="G76" s="14">
        <v>0</v>
      </c>
      <c r="H76" s="13">
        <f>SUM(I76:L76)</f>
        <v>44310</v>
      </c>
      <c r="I76" s="13">
        <v>11077.5</v>
      </c>
      <c r="J76" s="13">
        <v>11077.5</v>
      </c>
      <c r="K76" s="13">
        <v>11077.5</v>
      </c>
      <c r="L76" s="13">
        <v>11077.5</v>
      </c>
      <c r="M76" s="12" t="s">
        <v>152</v>
      </c>
      <c r="N76" s="6" t="s">
        <v>25</v>
      </c>
      <c r="O76" s="6" t="s">
        <v>163</v>
      </c>
    </row>
    <row r="77" spans="1:15" ht="36" customHeight="1" x14ac:dyDescent="0.2">
      <c r="A77" s="38"/>
      <c r="B77" s="47" t="s">
        <v>178</v>
      </c>
      <c r="C77" s="48"/>
      <c r="D77" s="48"/>
      <c r="E77" s="48"/>
      <c r="F77" s="48"/>
      <c r="G77" s="48"/>
      <c r="H77" s="48"/>
      <c r="I77" s="48"/>
      <c r="J77" s="49"/>
      <c r="K77" s="13"/>
      <c r="L77" s="13"/>
      <c r="M77" s="12"/>
      <c r="N77" s="6"/>
      <c r="O77" s="6"/>
    </row>
    <row r="78" spans="1:15" ht="18.75" x14ac:dyDescent="0.2">
      <c r="A78" s="39"/>
      <c r="B78" s="30" t="s">
        <v>176</v>
      </c>
      <c r="C78" s="31"/>
      <c r="D78" s="32"/>
      <c r="E78" s="33"/>
      <c r="F78" s="33"/>
      <c r="G78" s="34"/>
      <c r="H78" s="33"/>
      <c r="I78" s="33"/>
      <c r="J78" s="33"/>
      <c r="K78" s="33"/>
      <c r="L78" s="33"/>
      <c r="M78" s="32"/>
      <c r="N78" s="35"/>
      <c r="O78" s="35"/>
    </row>
    <row r="79" spans="1:15" ht="18.75" x14ac:dyDescent="0.2">
      <c r="A79" s="39"/>
      <c r="B79" s="45" t="s">
        <v>34</v>
      </c>
      <c r="C79" s="46"/>
      <c r="D79" s="46"/>
      <c r="E79" s="46"/>
      <c r="F79" s="33"/>
      <c r="G79" s="34"/>
      <c r="H79" s="33"/>
      <c r="I79" s="33"/>
      <c r="J79" s="44" t="s">
        <v>177</v>
      </c>
      <c r="K79" s="44"/>
      <c r="L79" s="33"/>
      <c r="M79" s="32"/>
      <c r="N79" s="35"/>
      <c r="O79" s="35"/>
    </row>
    <row r="80" spans="1:15" ht="15.75" x14ac:dyDescent="0.2">
      <c r="A80" s="39"/>
      <c r="B80" s="35"/>
      <c r="C80" s="31"/>
      <c r="D80" s="32"/>
      <c r="E80" s="33"/>
      <c r="F80" s="33"/>
      <c r="G80" s="34"/>
      <c r="H80" s="33"/>
      <c r="I80" s="33"/>
      <c r="J80" s="33"/>
      <c r="K80" s="33"/>
      <c r="L80" s="33"/>
      <c r="M80" s="32"/>
      <c r="N80" s="35"/>
      <c r="O80" s="35"/>
    </row>
  </sheetData>
  <mergeCells count="18">
    <mergeCell ref="A7:O7"/>
    <mergeCell ref="A9:A11"/>
    <mergeCell ref="D9:D11"/>
    <mergeCell ref="N9:N11"/>
    <mergeCell ref="H9:L9"/>
    <mergeCell ref="M9:M11"/>
    <mergeCell ref="B9:B11"/>
    <mergeCell ref="C9:C11"/>
    <mergeCell ref="O9:O11"/>
    <mergeCell ref="E10:E11"/>
    <mergeCell ref="J79:K79"/>
    <mergeCell ref="B79:E79"/>
    <mergeCell ref="F10:F11"/>
    <mergeCell ref="H10:H11"/>
    <mergeCell ref="I10:L10"/>
    <mergeCell ref="B77:J77"/>
    <mergeCell ref="E9:F9"/>
    <mergeCell ref="G9:G11"/>
  </mergeCells>
  <phoneticPr fontId="7" type="noConversion"/>
  <pageMargins left="0.19685039370078741" right="0.19685039370078741" top="0.19685039370078741" bottom="0.19685039370078741" header="0" footer="0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Лист1!Print_Titles</vt:lpstr>
    </vt:vector>
  </TitlesOfParts>
  <Company>EchoOff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CompKVA</dc:creator>
  <cp:lastModifiedBy>Mykhailo Tolstikhin</cp:lastModifiedBy>
  <cp:lastPrinted>2011-07-07T11:37:11Z</cp:lastPrinted>
  <dcterms:created xsi:type="dcterms:W3CDTF">2011-07-01T08:34:06Z</dcterms:created>
  <dcterms:modified xsi:type="dcterms:W3CDTF">2023-06-09T15:27:36Z</dcterms:modified>
</cp:coreProperties>
</file>