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\2020\сесія бюджет 2020\26-11-2019\"/>
    </mc:Choice>
  </mc:AlternateContent>
  <bookViews>
    <workbookView xWindow="0" yWindow="0" windowWidth="28695" windowHeight="11700"/>
  </bookViews>
  <sheets>
    <sheet name="Лист1" sheetId="1" r:id="rId1"/>
  </sheets>
  <definedNames>
    <definedName name="Z_0CE4A13B_863E_4816_9BB6_0A146CA95441_.wvu.PrintTitles" localSheetId="0" hidden="1">Лист1!$A:$B</definedName>
    <definedName name="Z_0CE4A13B_863E_4816_9BB6_0A146CA95441_.wvu.Rows" localSheetId="0" hidden="1">Лист1!$95:$95</definedName>
    <definedName name="Z_12D879F2_D199_4DF4_AA86_90C3FB97865F_.wvu.PrintArea" localSheetId="0" hidden="1">Лист1!$A$1:$Z$104</definedName>
    <definedName name="Z_12D879F2_D199_4DF4_AA86_90C3FB97865F_.wvu.PrintTitles" localSheetId="0" hidden="1">Лист1!$A:$B,Лист1!$7:$13</definedName>
    <definedName name="Z_322D13D0_D8D0_4E2B_A166_ED009B472650_.wvu.PrintArea" localSheetId="0" hidden="1">Лист1!$A$1:$Z$104</definedName>
    <definedName name="Z_322D13D0_D8D0_4E2B_A166_ED009B472650_.wvu.PrintTitles" localSheetId="0" hidden="1">Лист1!$A:$B,Лист1!$7:$13</definedName>
    <definedName name="Z_5458FB3A_D241_427E_9C38_0E9F7A83E839_.wvu.PrintTitles" localSheetId="0" hidden="1">Лист1!$A:$B</definedName>
    <definedName name="Z_5458FB3A_D241_427E_9C38_0E9F7A83E839_.wvu.Rows" localSheetId="0" hidden="1">Лист1!$95:$95</definedName>
    <definedName name="Z_54B1D5E9_DD95_4F56_92D8_706ADC1A41A5_.wvu.PrintArea" localSheetId="0" hidden="1">Лист1!$A$1:$AD$100</definedName>
    <definedName name="Z_54B1D5E9_DD95_4F56_92D8_706ADC1A41A5_.wvu.PrintTitles" localSheetId="0" hidden="1">Лист1!$A:$B</definedName>
    <definedName name="Z_5B57BF79_411A_4379_BCD5_0BEE70C07A7D_.wvu.PrintTitles" localSheetId="0" hidden="1">Лист1!$A:$B</definedName>
    <definedName name="Z_5B57BF79_411A_4379_BCD5_0BEE70C07A7D_.wvu.Rows" localSheetId="0" hidden="1">Лист1!$95:$95</definedName>
    <definedName name="Z_705AC692_90B3_44C0_B524_1DCF290FCBD1_.wvu.PrintArea" localSheetId="0" hidden="1">Лист1!$A$1:$Z$100</definedName>
    <definedName name="Z_705AC692_90B3_44C0_B524_1DCF290FCBD1_.wvu.PrintTitles" localSheetId="0" hidden="1">Лист1!$A:$B,Лист1!$7:$12</definedName>
    <definedName name="Z_8B3B2FD7_531E_4FEE_A367_945DEC0987A2_.wvu.PrintTitles" localSheetId="0" hidden="1">Лист1!$A:$B</definedName>
    <definedName name="Z_8B3B2FD7_531E_4FEE_A367_945DEC0987A2_.wvu.Rows" localSheetId="0" hidden="1">Лист1!$95:$95</definedName>
    <definedName name="Z_9C781C62_560F_4181_9F6E_10651C07C1E9_.wvu.PrintArea" localSheetId="0" hidden="1">Лист1!$A$1:$AD$100</definedName>
    <definedName name="Z_9C781C62_560F_4181_9F6E_10651C07C1E9_.wvu.PrintTitles" localSheetId="0" hidden="1">Лист1!$A:$B</definedName>
    <definedName name="Z_ABD2BBA1_EB54_4252_9358_9B6A5568D76B_.wvu.PrintTitles" localSheetId="0" hidden="1">Лист1!$A:$B</definedName>
    <definedName name="Z_ABD2BBA1_EB54_4252_9358_9B6A5568D76B_.wvu.Rows" localSheetId="0" hidden="1">Лист1!$95:$95</definedName>
    <definedName name="Z_BED88761_4920_4083_BEA7_C5A1606DD950_.wvu.PrintTitles" localSheetId="0" hidden="1">Лист1!$A:$B</definedName>
    <definedName name="Z_BED88761_4920_4083_BEA7_C5A1606DD950_.wvu.Rows" localSheetId="0" hidden="1">Лист1!$95:$95</definedName>
    <definedName name="Z_CC4CA450_5DB8_407F_86E6_E7262A56F41F_.wvu.PrintTitles" localSheetId="0" hidden="1">Лист1!$A:$B</definedName>
    <definedName name="Z_CC4CA450_5DB8_407F_86E6_E7262A56F41F_.wvu.Rows" localSheetId="0" hidden="1">Лист1!$95:$95</definedName>
    <definedName name="_xlnm.Print_Titles" localSheetId="0">Лист1!$A:$B,Лист1!$7:$12</definedName>
    <definedName name="_xlnm.Print_Area" localSheetId="0">Лист1!$A$1:$Z$106</definedName>
  </definedNames>
  <calcPr calcId="162913"/>
  <customWorkbookViews>
    <customWorkbookView name="Larisa - Личное представление" guid="{54B1D5E9-DD95-4F56-92D8-706ADC1A41A5}" mergeInterval="0" personalView="1" maximized="1" xWindow="1" yWindow="1" windowWidth="1721" windowHeight="860" activeSheetId="1"/>
    <customWorkbookView name="Тарасенко Марина - Личное представление" guid="{12D879F2-D199-4DF4-AA86-90C3FB97865F}" mergeInterval="0" personalView="1" maximized="1" xWindow="-8" yWindow="-8" windowWidth="1936" windowHeight="1056" activeSheetId="1"/>
    <customWorkbookView name="Фіщук Лариса - Личное представление" guid="{322D13D0-D8D0-4E2B-A166-ED009B472650}" mergeInterval="0" personalView="1" maximized="1" xWindow="-8" yWindow="-8" windowWidth="1936" windowHeight="1056" activeSheetId="1"/>
    <customWorkbookView name="Анна Фаворська - Личное представление" guid="{BED88761-4920-4083-BEA7-C5A1606DD950}" mergeInterval="0" personalView="1" maximized="1" windowWidth="1916" windowHeight="803" activeSheetId="1"/>
    <customWorkbookView name="Кривенко Наталія - Личное представление" guid="{5B57BF79-411A-4379-BCD5-0BEE70C07A7D}" mergeInterval="0" personalView="1" maximized="1" windowWidth="1877" windowHeight="764" activeSheetId="1"/>
    <customWorkbookView name="Попельнюх Наталія - Личное представление" guid="{0CE4A13B-863E-4816-9BB6-0A146CA95441}" mergeInterval="0" personalView="1" maximized="1" xWindow="-8" yWindow="-8" windowWidth="1936" windowHeight="1056" activeSheetId="1"/>
    <customWorkbookView name="Волошин - Личное представление" guid="{8B3B2FD7-531E-4FEE-A367-945DEC0987A2}" mergeInterval="0" personalView="1" maximized="1" windowWidth="1916" windowHeight="755" activeSheetId="1"/>
    <customWorkbookView name="Нізовцева Лариса - Личное представление" guid="{5458FB3A-D241-427E-9C38-0E9F7A83E839}" mergeInterval="0" personalView="1" maximized="1" xWindow="-9" yWindow="-9" windowWidth="1938" windowHeight="1050" activeSheetId="1"/>
    <customWorkbookView name="Оніщенко Ніна - Личное представление" guid="{ABD2BBA1-EB54-4252-9358-9B6A5568D76B}" mergeInterval="0" personalView="1" maximized="1" xWindow="-9" yWindow="-9" windowWidth="1938" windowHeight="1050" activeSheetId="1"/>
    <customWorkbookView name="Осіпова Оксана - Личное представление" guid="{9C781C62-560F-4181-9F6E-10651C07C1E9}" mergeInterval="0" personalView="1" maximized="1" windowWidth="1916" windowHeight="943" activeSheetId="1"/>
    <customWorkbookView name="Шафрановська Ірина - Личное представление" guid="{CC4CA450-5DB8-407F-86E6-E7262A56F41F}" mergeInterval="0" personalView="1" maximized="1" windowWidth="1916" windowHeight="854" activeSheetId="1"/>
    <customWorkbookView name="Василенко Лариса - Личное представление" guid="{705AC692-90B3-44C0-B524-1DCF290FCBD1}" mergeInterval="0" personalView="1" maximized="1" xWindow="-11" yWindow="-11" windowWidth="1942" windowHeight="1046" activeSheetId="1"/>
  </customWorkbookViews>
</workbook>
</file>

<file path=xl/calcChain.xml><?xml version="1.0" encoding="utf-8"?>
<calcChain xmlns="http://schemas.openxmlformats.org/spreadsheetml/2006/main">
  <c r="W46" i="1" l="1"/>
  <c r="Y95" i="1" l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8" i="1"/>
  <c r="Y17" i="1"/>
  <c r="Y16" i="1"/>
  <c r="Y15" i="1"/>
  <c r="V14" i="1"/>
  <c r="V19" i="1"/>
  <c r="V45" i="1"/>
  <c r="V96" i="1" l="1"/>
  <c r="N20" i="1" l="1"/>
  <c r="E20" i="1" l="1"/>
  <c r="W20" i="1" s="1"/>
  <c r="G19" i="1" l="1"/>
  <c r="F45" i="1"/>
  <c r="G45" i="1"/>
  <c r="L45" i="1" l="1"/>
  <c r="K45" i="1"/>
  <c r="K19" i="1" l="1"/>
  <c r="L19" i="1"/>
  <c r="K14" i="1"/>
  <c r="L14" i="1"/>
  <c r="L96" i="1" l="1"/>
  <c r="K96" i="1"/>
  <c r="S91" i="1"/>
  <c r="S92" i="1"/>
  <c r="N91" i="1"/>
  <c r="N92" i="1"/>
  <c r="H91" i="1"/>
  <c r="H92" i="1"/>
  <c r="E91" i="1"/>
  <c r="E92" i="1"/>
  <c r="D45" i="1"/>
  <c r="I45" i="1"/>
  <c r="J45" i="1"/>
  <c r="M45" i="1"/>
  <c r="O45" i="1"/>
  <c r="P45" i="1"/>
  <c r="Q45" i="1"/>
  <c r="R45" i="1"/>
  <c r="T45" i="1"/>
  <c r="U45" i="1"/>
  <c r="X45" i="1"/>
  <c r="Y45" i="1" s="1"/>
  <c r="D19" i="1"/>
  <c r="F19" i="1"/>
  <c r="I19" i="1"/>
  <c r="J19" i="1"/>
  <c r="M19" i="1"/>
  <c r="O19" i="1"/>
  <c r="P19" i="1"/>
  <c r="Q19" i="1"/>
  <c r="R19" i="1"/>
  <c r="T19" i="1"/>
  <c r="U19" i="1"/>
  <c r="X19" i="1"/>
  <c r="Y19" i="1" s="1"/>
  <c r="C19" i="1"/>
  <c r="D14" i="1"/>
  <c r="F14" i="1"/>
  <c r="G14" i="1"/>
  <c r="I14" i="1"/>
  <c r="J14" i="1"/>
  <c r="M14" i="1"/>
  <c r="O14" i="1"/>
  <c r="P14" i="1"/>
  <c r="Q14" i="1"/>
  <c r="R14" i="1"/>
  <c r="T14" i="1"/>
  <c r="U14" i="1"/>
  <c r="X14" i="1"/>
  <c r="Y14" i="1" s="1"/>
  <c r="C45" i="1"/>
  <c r="C14" i="1"/>
  <c r="W92" i="1" l="1"/>
  <c r="W91" i="1"/>
  <c r="C96" i="1"/>
  <c r="Z20" i="1"/>
  <c r="M96" i="1"/>
  <c r="D96" i="1"/>
  <c r="U96" i="1"/>
  <c r="F96" i="1"/>
  <c r="T96" i="1"/>
  <c r="O96" i="1"/>
  <c r="J96" i="1"/>
  <c r="G96" i="1"/>
  <c r="X96" i="1"/>
  <c r="Y96" i="1" s="1"/>
  <c r="R96" i="1"/>
  <c r="P96" i="1"/>
  <c r="I96" i="1"/>
  <c r="Q96" i="1"/>
  <c r="S95" i="1" l="1"/>
  <c r="S94" i="1"/>
  <c r="S93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8" i="1"/>
  <c r="S17" i="1"/>
  <c r="S16" i="1"/>
  <c r="S15" i="1"/>
  <c r="N15" i="1"/>
  <c r="N16" i="1"/>
  <c r="N17" i="1"/>
  <c r="N18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3" i="1"/>
  <c r="N94" i="1"/>
  <c r="N95" i="1"/>
  <c r="N14" i="1" l="1"/>
  <c r="N45" i="1"/>
  <c r="N19" i="1"/>
  <c r="S14" i="1"/>
  <c r="S19" i="1"/>
  <c r="S45" i="1"/>
  <c r="N96" i="1" l="1"/>
  <c r="S96" i="1"/>
  <c r="E15" i="1" l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3" i="1"/>
  <c r="E94" i="1"/>
  <c r="H15" i="1"/>
  <c r="W15" i="1" s="1"/>
  <c r="H16" i="1"/>
  <c r="W16" i="1" s="1"/>
  <c r="H17" i="1"/>
  <c r="H18" i="1"/>
  <c r="W18" i="1" s="1"/>
  <c r="H21" i="1"/>
  <c r="W21" i="1" s="1"/>
  <c r="H22" i="1"/>
  <c r="W22" i="1" s="1"/>
  <c r="H23" i="1"/>
  <c r="H24" i="1"/>
  <c r="W24" i="1" s="1"/>
  <c r="H25" i="1"/>
  <c r="W25" i="1" s="1"/>
  <c r="H26" i="1"/>
  <c r="W26" i="1" s="1"/>
  <c r="H27" i="1"/>
  <c r="H28" i="1"/>
  <c r="W28" i="1" s="1"/>
  <c r="H29" i="1"/>
  <c r="W29" i="1" s="1"/>
  <c r="H30" i="1"/>
  <c r="W30" i="1" s="1"/>
  <c r="H31" i="1"/>
  <c r="H32" i="1"/>
  <c r="W32" i="1" s="1"/>
  <c r="H33" i="1"/>
  <c r="W33" i="1" s="1"/>
  <c r="H34" i="1"/>
  <c r="W34" i="1" s="1"/>
  <c r="H35" i="1"/>
  <c r="H36" i="1"/>
  <c r="W36" i="1" s="1"/>
  <c r="H37" i="1"/>
  <c r="W37" i="1" s="1"/>
  <c r="H38" i="1"/>
  <c r="W38" i="1" s="1"/>
  <c r="H39" i="1"/>
  <c r="H40" i="1"/>
  <c r="W40" i="1" s="1"/>
  <c r="H41" i="1"/>
  <c r="W41" i="1" s="1"/>
  <c r="H42" i="1"/>
  <c r="W42" i="1" s="1"/>
  <c r="H43" i="1"/>
  <c r="H44" i="1"/>
  <c r="W44" i="1" s="1"/>
  <c r="H47" i="1"/>
  <c r="W47" i="1" s="1"/>
  <c r="H48" i="1"/>
  <c r="W48" i="1" s="1"/>
  <c r="H49" i="1"/>
  <c r="H50" i="1"/>
  <c r="W50" i="1" s="1"/>
  <c r="H51" i="1"/>
  <c r="W51" i="1" s="1"/>
  <c r="H52" i="1"/>
  <c r="W52" i="1" s="1"/>
  <c r="H53" i="1"/>
  <c r="H54" i="1"/>
  <c r="W54" i="1" s="1"/>
  <c r="H55" i="1"/>
  <c r="W55" i="1" s="1"/>
  <c r="H56" i="1"/>
  <c r="W56" i="1" s="1"/>
  <c r="H57" i="1"/>
  <c r="H58" i="1"/>
  <c r="W58" i="1" s="1"/>
  <c r="H59" i="1"/>
  <c r="W59" i="1" s="1"/>
  <c r="H60" i="1"/>
  <c r="W60" i="1" s="1"/>
  <c r="H61" i="1"/>
  <c r="H62" i="1"/>
  <c r="W62" i="1" s="1"/>
  <c r="H63" i="1"/>
  <c r="W63" i="1" s="1"/>
  <c r="H64" i="1"/>
  <c r="W64" i="1" s="1"/>
  <c r="H65" i="1"/>
  <c r="H66" i="1"/>
  <c r="W66" i="1" s="1"/>
  <c r="H67" i="1"/>
  <c r="W67" i="1" s="1"/>
  <c r="H68" i="1"/>
  <c r="W68" i="1" s="1"/>
  <c r="H69" i="1"/>
  <c r="H70" i="1"/>
  <c r="W70" i="1" s="1"/>
  <c r="H71" i="1"/>
  <c r="W71" i="1" s="1"/>
  <c r="H72" i="1"/>
  <c r="W72" i="1" s="1"/>
  <c r="H73" i="1"/>
  <c r="H74" i="1"/>
  <c r="W74" i="1" s="1"/>
  <c r="H75" i="1"/>
  <c r="W75" i="1" s="1"/>
  <c r="H76" i="1"/>
  <c r="W76" i="1" s="1"/>
  <c r="H77" i="1"/>
  <c r="H78" i="1"/>
  <c r="W78" i="1" s="1"/>
  <c r="H79" i="1"/>
  <c r="W79" i="1" s="1"/>
  <c r="H80" i="1"/>
  <c r="W80" i="1" s="1"/>
  <c r="H81" i="1"/>
  <c r="H82" i="1"/>
  <c r="W82" i="1" s="1"/>
  <c r="H83" i="1"/>
  <c r="W83" i="1" s="1"/>
  <c r="H84" i="1"/>
  <c r="W84" i="1" s="1"/>
  <c r="H85" i="1"/>
  <c r="H86" i="1"/>
  <c r="W86" i="1" s="1"/>
  <c r="H87" i="1"/>
  <c r="W87" i="1" s="1"/>
  <c r="H88" i="1"/>
  <c r="W88" i="1" s="1"/>
  <c r="H89" i="1"/>
  <c r="H90" i="1"/>
  <c r="W90" i="1" s="1"/>
  <c r="H93" i="1"/>
  <c r="W93" i="1" s="1"/>
  <c r="H94" i="1"/>
  <c r="W94" i="1" s="1"/>
  <c r="H95" i="1"/>
  <c r="W95" i="1" s="1"/>
  <c r="W89" i="1" l="1"/>
  <c r="W85" i="1"/>
  <c r="W81" i="1"/>
  <c r="W77" i="1"/>
  <c r="W73" i="1"/>
  <c r="W69" i="1"/>
  <c r="W65" i="1"/>
  <c r="W61" i="1"/>
  <c r="W57" i="1"/>
  <c r="W53" i="1"/>
  <c r="W49" i="1"/>
  <c r="W43" i="1"/>
  <c r="W39" i="1"/>
  <c r="W35" i="1"/>
  <c r="W31" i="1"/>
  <c r="W27" i="1"/>
  <c r="Z27" i="1" s="1"/>
  <c r="W23" i="1"/>
  <c r="W17" i="1"/>
  <c r="E45" i="1"/>
  <c r="Z23" i="1"/>
  <c r="E19" i="1"/>
  <c r="E14" i="1"/>
  <c r="Z21" i="1"/>
  <c r="Z18" i="1"/>
  <c r="Z29" i="1"/>
  <c r="Z25" i="1"/>
  <c r="Z17" i="1"/>
  <c r="Z15" i="1"/>
  <c r="Z30" i="1"/>
  <c r="Z26" i="1"/>
  <c r="Z22" i="1"/>
  <c r="Z16" i="1"/>
  <c r="H45" i="1"/>
  <c r="W45" i="1" s="1"/>
  <c r="H19" i="1"/>
  <c r="W19" i="1" s="1"/>
  <c r="H14" i="1"/>
  <c r="W14" i="1" s="1"/>
  <c r="Z28" i="1" l="1"/>
  <c r="Z24" i="1"/>
  <c r="E96" i="1"/>
  <c r="Z14" i="1"/>
  <c r="H96" i="1"/>
  <c r="W96" i="1" l="1"/>
  <c r="Z31" i="1"/>
  <c r="Z19" i="1"/>
  <c r="Z32" i="1" l="1"/>
  <c r="Z33" i="1" l="1"/>
  <c r="Z34" i="1" l="1"/>
  <c r="Z35" i="1" l="1"/>
  <c r="Z36" i="1" l="1"/>
  <c r="Z37" i="1" l="1"/>
  <c r="Z38" i="1" l="1"/>
  <c r="Z39" i="1" l="1"/>
  <c r="Z40" i="1" l="1"/>
  <c r="Z41" i="1" l="1"/>
  <c r="Z42" i="1" l="1"/>
  <c r="Z43" i="1" l="1"/>
  <c r="Z44" i="1" l="1"/>
  <c r="Z45" i="1" l="1"/>
  <c r="Z46" i="1" l="1"/>
  <c r="Z47" i="1" l="1"/>
  <c r="Z48" i="1" l="1"/>
  <c r="Z49" i="1" l="1"/>
  <c r="Z50" i="1" l="1"/>
  <c r="Z51" i="1" l="1"/>
  <c r="Z52" i="1" l="1"/>
  <c r="Z53" i="1" l="1"/>
  <c r="Z54" i="1" l="1"/>
  <c r="Z55" i="1" l="1"/>
  <c r="Z56" i="1" l="1"/>
  <c r="Z57" i="1" l="1"/>
  <c r="Z58" i="1" l="1"/>
  <c r="Z59" i="1" l="1"/>
  <c r="Z60" i="1" l="1"/>
  <c r="Z61" i="1" l="1"/>
  <c r="Z62" i="1" l="1"/>
  <c r="Z63" i="1" l="1"/>
  <c r="Z64" i="1" l="1"/>
  <c r="Z65" i="1" l="1"/>
  <c r="Z66" i="1" l="1"/>
  <c r="Z67" i="1" l="1"/>
  <c r="Z68" i="1" l="1"/>
  <c r="Z69" i="1" l="1"/>
  <c r="Z70" i="1" l="1"/>
  <c r="Z71" i="1" l="1"/>
  <c r="Z72" i="1" l="1"/>
  <c r="Z73" i="1" l="1"/>
  <c r="Z74" i="1" l="1"/>
  <c r="Z75" i="1" l="1"/>
  <c r="Z76" i="1" l="1"/>
  <c r="Z77" i="1" l="1"/>
  <c r="Z78" i="1" l="1"/>
  <c r="Z79" i="1" l="1"/>
  <c r="Z80" i="1" l="1"/>
  <c r="Z81" i="1" l="1"/>
  <c r="Z82" i="1" l="1"/>
  <c r="Z83" i="1" l="1"/>
  <c r="Z84" i="1" l="1"/>
  <c r="Z85" i="1" l="1"/>
  <c r="Z86" i="1" l="1"/>
  <c r="Z87" i="1" l="1"/>
  <c r="Z88" i="1" l="1"/>
  <c r="Z89" i="1" l="1"/>
  <c r="Z90" i="1" l="1"/>
  <c r="Z91" i="1" l="1"/>
  <c r="Z92" i="1" l="1"/>
  <c r="Z93" i="1" l="1"/>
  <c r="Z94" i="1" l="1"/>
  <c r="Z95" i="1" l="1"/>
  <c r="Z96" i="1"/>
</calcChain>
</file>

<file path=xl/sharedStrings.xml><?xml version="1.0" encoding="utf-8"?>
<sst xmlns="http://schemas.openxmlformats.org/spreadsheetml/2006/main" count="233" uniqueCount="208">
  <si>
    <t>(грн)</t>
  </si>
  <si>
    <t>Код</t>
  </si>
  <si>
    <t>Трансферти іншим бюджетам</t>
  </si>
  <si>
    <t>дотація на:</t>
  </si>
  <si>
    <t>загального фонду на:</t>
  </si>
  <si>
    <t>спеціального фонду на:</t>
  </si>
  <si>
    <t>×</t>
  </si>
  <si>
    <t>УСЬОГО</t>
  </si>
  <si>
    <t>16201100000</t>
  </si>
  <si>
    <t>16203100000</t>
  </si>
  <si>
    <t>16204100000</t>
  </si>
  <si>
    <t>16205100000</t>
  </si>
  <si>
    <t>16301200000</t>
  </si>
  <si>
    <t>16302200000</t>
  </si>
  <si>
    <t>16303200000</t>
  </si>
  <si>
    <t>16304200000</t>
  </si>
  <si>
    <t>16305200000</t>
  </si>
  <si>
    <t>16306200000</t>
  </si>
  <si>
    <t>16307200000</t>
  </si>
  <si>
    <t>16308200000</t>
  </si>
  <si>
    <t>16309200000</t>
  </si>
  <si>
    <t>16326200000</t>
  </si>
  <si>
    <t>16310200000</t>
  </si>
  <si>
    <t>16311200000</t>
  </si>
  <si>
    <t>16312200000</t>
  </si>
  <si>
    <t>16313200000</t>
  </si>
  <si>
    <t>16314200000</t>
  </si>
  <si>
    <t>16315200000</t>
  </si>
  <si>
    <t>16317200000</t>
  </si>
  <si>
    <t>16318200000</t>
  </si>
  <si>
    <t>16319200000</t>
  </si>
  <si>
    <t>16320200000</t>
  </si>
  <si>
    <t>16321200000</t>
  </si>
  <si>
    <t>16322200000</t>
  </si>
  <si>
    <t>16323200000</t>
  </si>
  <si>
    <t>16324200000</t>
  </si>
  <si>
    <t>16325200000</t>
  </si>
  <si>
    <t>16501000000</t>
  </si>
  <si>
    <t>16502000000</t>
  </si>
  <si>
    <t>16503000000</t>
  </si>
  <si>
    <t>16504000000</t>
  </si>
  <si>
    <t>16505000000</t>
  </si>
  <si>
    <t>16506000000</t>
  </si>
  <si>
    <t>16507000000</t>
  </si>
  <si>
    <t>16508000000</t>
  </si>
  <si>
    <t>16509000000</t>
  </si>
  <si>
    <t>16510000000</t>
  </si>
  <si>
    <t>16511000000</t>
  </si>
  <si>
    <t>16512000000</t>
  </si>
  <si>
    <t>16513000000</t>
  </si>
  <si>
    <t>16514000000</t>
  </si>
  <si>
    <t>16515000000</t>
  </si>
  <si>
    <t>16516000000</t>
  </si>
  <si>
    <t>16517000000</t>
  </si>
  <si>
    <t>16518000000</t>
  </si>
  <si>
    <t>16519000000</t>
  </si>
  <si>
    <t>16520000000</t>
  </si>
  <si>
    <t>16521000000</t>
  </si>
  <si>
    <t>16522000000</t>
  </si>
  <si>
    <t>16523000000</t>
  </si>
  <si>
    <t>16524000000</t>
  </si>
  <si>
    <t>16525000000</t>
  </si>
  <si>
    <t>16526000000</t>
  </si>
  <si>
    <t>16527000000</t>
  </si>
  <si>
    <t>16528000000</t>
  </si>
  <si>
    <t>16529000000</t>
  </si>
  <si>
    <t>16530000000</t>
  </si>
  <si>
    <t>16531000000</t>
  </si>
  <si>
    <t>16532000000</t>
  </si>
  <si>
    <t>16533000000</t>
  </si>
  <si>
    <t>16534000000</t>
  </si>
  <si>
    <t>16535000000</t>
  </si>
  <si>
    <t>16536000000</t>
  </si>
  <si>
    <t>16537000000</t>
  </si>
  <si>
    <t>16538000000</t>
  </si>
  <si>
    <t>16539000000</t>
  </si>
  <si>
    <t>Обласний бюджет Полтавської області (нерозподілений резерв)</t>
  </si>
  <si>
    <t>20100000000</t>
  </si>
  <si>
    <t>Обласний бюджет Харківської області</t>
  </si>
  <si>
    <t>Державний  бюджет</t>
  </si>
  <si>
    <t>Бюджет міста Полтави</t>
  </si>
  <si>
    <t>Бюджет міста Кременчука</t>
  </si>
  <si>
    <t>Бюджет міста Лубен</t>
  </si>
  <si>
    <t>Бюджет міста Миргорода</t>
  </si>
  <si>
    <t>Районний бюджет Великобагачанського району</t>
  </si>
  <si>
    <t>Районний бюджет Гадяцького району</t>
  </si>
  <si>
    <t>Районний бюджет Глобинського району</t>
  </si>
  <si>
    <t>Районний бюджет Гребінківського району</t>
  </si>
  <si>
    <t>Районний бюджет Диканського району</t>
  </si>
  <si>
    <t>Районний бюджет Зінківського району</t>
  </si>
  <si>
    <t>Районний бюджет Карлівського району</t>
  </si>
  <si>
    <t>Районний бюджет Кобеляцького району</t>
  </si>
  <si>
    <t>Районний бюджет Козельщинського району</t>
  </si>
  <si>
    <t>Районний бюджет Кременчуцького району</t>
  </si>
  <si>
    <t>Районний бюджет Лохвицького району</t>
  </si>
  <si>
    <t>Районний бюджет Лубенського району</t>
  </si>
  <si>
    <t>Районний бюджет Машівського району</t>
  </si>
  <si>
    <t>Районний бюджет Миргородського району</t>
  </si>
  <si>
    <t>Районний бюджет Новосанжарського району</t>
  </si>
  <si>
    <t>Районний бюджет Оржицького району</t>
  </si>
  <si>
    <t>Районний бюджет Пирятинського району</t>
  </si>
  <si>
    <t>Районний бюджет Полтавського району</t>
  </si>
  <si>
    <t>Районний бюджет Решетилівського району</t>
  </si>
  <si>
    <t>Районний бюджет Семенівського району</t>
  </si>
  <si>
    <t>Районний бюджет Хорольського району</t>
  </si>
  <si>
    <t>Районний бюджет Чорнухинського району</t>
  </si>
  <si>
    <t>Районний бюджет Чутівського району</t>
  </si>
  <si>
    <t>Районний бюджет Шишацького району</t>
  </si>
  <si>
    <t>Районний бюджет Котелевського району</t>
  </si>
  <si>
    <t>Бюджет Білоцерківської сільської об’єднаної територіальної громади</t>
  </si>
  <si>
    <t>Бюджет Глобинської міської об’єднаної територіальної громади</t>
  </si>
  <si>
    <t>Бюджет Клепачівської сільської об’єднаної територіальної громади</t>
  </si>
  <si>
    <t>Бюджет Недогарківської сільської об’єднаної територіальної громади</t>
  </si>
  <si>
    <t>Бюджет Омельницької сільської об’єднаної територіальної громади</t>
  </si>
  <si>
    <t>Бюджет Пирятинської міської об’єднаної територіальної громади</t>
  </si>
  <si>
    <t>Бюджет Піщанської сільської об’єднаної територіальної громади</t>
  </si>
  <si>
    <t>Бюджет Покровсько-Багачанської сільської об’єднаної територіальної громади</t>
  </si>
  <si>
    <t>Бюджет Пришибської сільської об’єднаної територіальної громади</t>
  </si>
  <si>
    <t>Бюджет Семенівської селищної об’єднаної територіальної громади</t>
  </si>
  <si>
    <t>Бюджет Новознам’янської сільської об’єднаної територіальної громади</t>
  </si>
  <si>
    <t>Бюджет Шишацької селищної об’єднаної територіальної громади</t>
  </si>
  <si>
    <t>Бюджет Скороходівської селищної об’єднаної територіальної громади</t>
  </si>
  <si>
    <t>Бюджет Новоаврамівської сільської об’єднаної територіальної громади</t>
  </si>
  <si>
    <t>Бюджет Великосорочинської сільської об’єднаної територіальної громади</t>
  </si>
  <si>
    <t>Бюджет Засульської сільської об’єднаної територіальної громади</t>
  </si>
  <si>
    <t>Бюджет Сергіївської сільської об’єднаної територіальної громади</t>
  </si>
  <si>
    <t>Бюджет Великобагачанської селищної об’єднаної територіальної громади</t>
  </si>
  <si>
    <t>Бюджет Рокитянської сільської об’єднаної територіальної громади</t>
  </si>
  <si>
    <t>Бюджет Гребінківської міської об’єднаної територіальної громади</t>
  </si>
  <si>
    <t>Бюджет Ланнівської сільської об’єднаної територіальної громади</t>
  </si>
  <si>
    <t>Бюджет Бутенківської сільської об’єднаної територіальної громади</t>
  </si>
  <si>
    <t>Бюджет Лохвицької міської об’єднаної територіальної громади</t>
  </si>
  <si>
    <t>Бюджет Михайлівської сільської об’єднаної територіальної громади</t>
  </si>
  <si>
    <t>Бюджет Драбинівської сільської об’єднаної територіальної громади</t>
  </si>
  <si>
    <t>Бюджет Малоперещепинської сільської об’єднаної територіальної громади</t>
  </si>
  <si>
    <t>Бюджет Нехворощанської сільської об’єднаної територіальної громади</t>
  </si>
  <si>
    <t>Бюджет Руденківської сільської об’єднаної територіальної громади</t>
  </si>
  <si>
    <t>Бюджет Новосанжарської селищної об’єднаної територіальної громади</t>
  </si>
  <si>
    <t>Бюджет Новогалещинської селищної об’єднаної територіальної громади</t>
  </si>
  <si>
    <t>Бюджет Сенчанської сільської об’єднаної територіальної громади</t>
  </si>
  <si>
    <t>Бюджет Петрівсько-Роменської сільської об’єднаної територіальної громади</t>
  </si>
  <si>
    <t>Бюджет Козельщинської селищної об’єднаної територіальної громади</t>
  </si>
  <si>
    <t>Бюджет Машівської селищної об’єднаної територіальної громади</t>
  </si>
  <si>
    <t>Бюджет Щербанівської сільської об’єднаної територіальної громади</t>
  </si>
  <si>
    <t>Бюджет Оболонської сільської об’єднаної територіальної громади</t>
  </si>
  <si>
    <t>Бюджет Заворсклянської сільської об’єднаної територіальної громади</t>
  </si>
  <si>
    <t>Бюджет Мачухівської сільської об’єднаної територіальної громади</t>
  </si>
  <si>
    <t>Бюджет Терешківської сільської об’єднаної територіальної громади</t>
  </si>
  <si>
    <t>Бюджет Коломацької сільської об’єднаної територіальної громади</t>
  </si>
  <si>
    <t>Бюджет Краснолуцької сільської об’єднаної територіальної громади</t>
  </si>
  <si>
    <t>Бюджет Опішнянської селищної об’єднаної територіальної громади</t>
  </si>
  <si>
    <t>Бюджет Чорнухинської селищної об’єднаної територіальної громади</t>
  </si>
  <si>
    <t>здійснення переданих з державного бюджету видатків з утримання закладів освіти та охорони здоров'я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</si>
  <si>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</si>
  <si>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Дотації з місцевого бюджету іншим бюджетам</t>
  </si>
  <si>
    <t xml:space="preserve"> надання державної підтримки особам з особливими освітніми потребами за рахунок відповідної субвенції з державного бюджету - разом</t>
  </si>
  <si>
    <t>в тому числі</t>
  </si>
  <si>
    <t>видатки споживання</t>
  </si>
  <si>
    <t>видатки розвитку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</si>
  <si>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</si>
  <si>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r>
      <t>Найменування бюджету </t>
    </r>
    <r>
      <rPr>
        <sz val="14"/>
        <color indexed="8"/>
        <rFont val="Times New Roman"/>
        <family val="1"/>
        <charset val="204"/>
      </rPr>
      <t>-</t>
    </r>
    <r>
      <rPr>
        <sz val="14"/>
        <color indexed="8"/>
        <rFont val="Times New Roman"/>
        <family val="1"/>
        <charset val="204"/>
      </rPr>
      <t> одержувача / надавача міжбюджетного трансферту</t>
    </r>
  </si>
  <si>
    <t>0619310</t>
  </si>
  <si>
    <t>0619330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</si>
  <si>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</si>
  <si>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</si>
  <si>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0819770</t>
  </si>
  <si>
    <t>1119770</t>
  </si>
  <si>
    <t>надання грошової допомоги для компенсації вартості санаторно-курортних путівок через безготівкове перерахування санаторно-курортним закладам, розташованим на території Полтавської області, за санаторно-курортне лікування громадян, постраждалих внаслідок Чорнобильської катастрофи, віднесених до категорії 1</t>
  </si>
  <si>
    <t>3719710</t>
  </si>
  <si>
    <t>3719770</t>
  </si>
  <si>
    <t>видатки на інклюзивно-ресурсні центри</t>
  </si>
  <si>
    <t>здійснення переданих видатків у сфері освіти за рахунок коштів освітньої субвенції - разом</t>
  </si>
  <si>
    <t>Інші субвенції з місцевого бюджету - разом</t>
  </si>
  <si>
    <t>видатки на приватні загальноосвітні навчальні заклади</t>
  </si>
  <si>
    <t>опікове відділення Кременчуцької центральної районної лікарні</t>
  </si>
  <si>
    <t xml:space="preserve"> проведення обстеження новонароджених на фенілкетонурію, вроджений гіпотериоз, адреногенітальний синдром та муковісцидос</t>
  </si>
  <si>
    <t>Холод Є.М.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</si>
  <si>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 - всього</t>
  </si>
  <si>
    <t>Реверсна дотація</t>
  </si>
  <si>
    <t xml:space="preserve">Додаток  5
до рішення сесії  обласної ради сьомого скликання 
</t>
  </si>
  <si>
    <t>МІЖБЮДЖЕТНІ ТРАНСФЕРТИ на 2020 рік</t>
  </si>
  <si>
    <t>(код бюджету)</t>
  </si>
  <si>
    <t>РАЗОМ міжбюджетних трансфертів по загальному фонду</t>
  </si>
  <si>
    <t>РАЗОМ міжбюджетних трансфертів по спеціальному фонду</t>
  </si>
  <si>
    <t>Бюджет Решетилівської міської об’єднаної територіальної громади</t>
  </si>
  <si>
    <t>Бюджет Гадяцької міської об’єднаної територіальної громади</t>
  </si>
  <si>
    <t>Бюджет Горішньоплавнівської міської об’єднаної територіальної громади</t>
  </si>
  <si>
    <t xml:space="preserve">Бюджет Новоселівської сільської об’єднаної територіальної громади </t>
  </si>
  <si>
    <t>Зведені бюджети міст обласного значення Полтавської області</t>
  </si>
  <si>
    <t>Зведені бюджети районів Полтавської області</t>
  </si>
  <si>
    <t>Бюджети об’єднаних територіальних громад у Полтавській області</t>
  </si>
  <si>
    <t>16200000000</t>
  </si>
  <si>
    <t>16300000000</t>
  </si>
  <si>
    <t>16500000000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</si>
  <si>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</si>
  <si>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здійснення переданих видатків у сфері охорони здоров’я за рахунок коштів медичної субвенції</t>
  </si>
  <si>
    <t>0719410</t>
  </si>
  <si>
    <t xml:space="preserve">з них </t>
  </si>
  <si>
    <t>цільові видатки на  лікування хворих на цукровий та нецукровий діабет</t>
  </si>
  <si>
    <t>0819270</t>
  </si>
  <si>
    <t xml:space="preserve">санаторно-курортне оздоровлення членів сімей загиблих (померлих) ветеранів війни з числа учасників антитерористичної операції, операції об'єднаних сил із забезпечення національної безпеки і оборони, відсічі і стримування збройної агресії Російської Федерації на території Донецької та Луганської областей, загиблих воїнів-інтернаціоналістів, осіб, які загинули або померли внаслідок поранень, каліцтва, контузій чи інших ушкоджень здоров'я, одержаних під час участі у Революції Гідності, учасників-добровольців антитерористичної операції, осіб з інвалідністю внаслідок війни з числа учасників антитерористичної операції, операції об'єднаних сил </t>
  </si>
  <si>
    <t xml:space="preserve">відшкодування частини вартості путівки  дитячим закладам оздоровлення та відпочинку за надані послуги з оздоровлення та відпочинку дітей, які виховуються в сім’ях з дітьми </t>
  </si>
  <si>
    <t>переможців обласного конкурсу проектів і програм розвитку територіальних громад Полтавської області у 2019 році</t>
  </si>
  <si>
    <t>переможців обласного конкурсу проектів і програм розвитку територіальних громад Полтавської області  у 2019 році</t>
  </si>
  <si>
    <t>пільгове медичне обслуговування осіб, які постраждали внаслідок Чорнобильської катастрофи, поховання учасників бойових дій та осіб з інвалідністю внаслідок війни, встановлення телефонів особам з інвалідністю І і ІІ груп</t>
  </si>
  <si>
    <t>Інші субвенції з місцевого бюджету</t>
  </si>
  <si>
    <t>Перший заступник голови обласної ради</t>
  </si>
  <si>
    <t>Кропивка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</si>
</sst>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  <charset val="204"/>
    </font>
    <font>
      <sz val="14"/>
      <color rgb="FF00B0F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2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rgb="FFC00000"/>
      <name val="Times New Roman CYR"/>
    </font>
    <font>
      <sz val="14"/>
      <color rgb="FFC0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C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3" fillId="0" borderId="0"/>
  </cellStyleXfs>
  <cellXfs count="13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7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justify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8" fillId="0" borderId="0" xfId="0" applyFont="1"/>
    <xf numFmtId="0" fontId="10" fillId="0" borderId="0" xfId="0" applyFont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top" wrapText="1"/>
    </xf>
    <xf numFmtId="3" fontId="3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0" fontId="21" fillId="2" borderId="0" xfId="0" applyNumberFormat="1" applyFont="1" applyFill="1" applyAlignment="1" applyProtection="1">
      <alignment horizontal="center"/>
    </xf>
    <xf numFmtId="0" fontId="21" fillId="2" borderId="0" xfId="0" applyNumberFormat="1" applyFont="1" applyFill="1" applyAlignment="1" applyProtection="1"/>
    <xf numFmtId="0" fontId="22" fillId="0" borderId="0" xfId="0" applyFont="1"/>
    <xf numFmtId="0" fontId="4" fillId="0" borderId="0" xfId="0" applyFont="1"/>
    <xf numFmtId="0" fontId="3" fillId="0" borderId="0" xfId="0" applyFont="1" applyFill="1"/>
    <xf numFmtId="3" fontId="5" fillId="0" borderId="0" xfId="0" applyNumberFormat="1" applyFont="1"/>
    <xf numFmtId="0" fontId="25" fillId="0" borderId="0" xfId="0" applyFont="1"/>
    <xf numFmtId="49" fontId="26" fillId="0" borderId="1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top" wrapText="1"/>
    </xf>
    <xf numFmtId="0" fontId="25" fillId="0" borderId="0" xfId="0" applyFont="1" applyFill="1"/>
    <xf numFmtId="0" fontId="28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1" fillId="5" borderId="1" xfId="1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2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12" fillId="0" borderId="1" xfId="1" applyNumberFormat="1" applyFont="1" applyFill="1" applyBorder="1" applyAlignment="1">
      <alignment horizontal="center" wrapText="1"/>
    </xf>
    <xf numFmtId="3" fontId="23" fillId="3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5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36" fillId="0" borderId="0" xfId="0" applyFont="1"/>
    <xf numFmtId="49" fontId="37" fillId="0" borderId="1" xfId="0" applyNumberFormat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top" wrapText="1"/>
    </xf>
    <xf numFmtId="0" fontId="36" fillId="0" borderId="0" xfId="0" applyFont="1" applyFill="1"/>
    <xf numFmtId="3" fontId="40" fillId="4" borderId="1" xfId="0" applyNumberFormat="1" applyFont="1" applyFill="1" applyBorder="1" applyAlignment="1">
      <alignment horizontal="center"/>
    </xf>
    <xf numFmtId="3" fontId="39" fillId="3" borderId="1" xfId="0" applyNumberFormat="1" applyFont="1" applyFill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41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3" fontId="38" fillId="4" borderId="1" xfId="0" applyNumberFormat="1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 vertical="top" wrapText="1"/>
    </xf>
    <xf numFmtId="0" fontId="42" fillId="4" borderId="1" xfId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left" vertical="center" wrapText="1"/>
    </xf>
    <xf numFmtId="3" fontId="43" fillId="4" borderId="1" xfId="0" applyNumberFormat="1" applyFont="1" applyFill="1" applyBorder="1" applyAlignment="1">
      <alignment horizontal="center"/>
    </xf>
    <xf numFmtId="3" fontId="43" fillId="3" borderId="1" xfId="0" applyNumberFormat="1" applyFont="1" applyFill="1" applyBorder="1" applyAlignment="1">
      <alignment horizontal="center"/>
    </xf>
    <xf numFmtId="0" fontId="42" fillId="0" borderId="0" xfId="0" applyFont="1"/>
    <xf numFmtId="3" fontId="2" fillId="4" borderId="1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/>
    <xf numFmtId="3" fontId="3" fillId="0" borderId="0" xfId="0" applyNumberFormat="1" applyFont="1" applyFill="1"/>
    <xf numFmtId="3" fontId="3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top" wrapText="1"/>
    </xf>
    <xf numFmtId="3" fontId="40" fillId="0" borderId="1" xfId="0" applyNumberFormat="1" applyFont="1" applyBorder="1" applyAlignment="1">
      <alignment horizontal="center" vertical="top" wrapText="1"/>
    </xf>
    <xf numFmtId="3" fontId="44" fillId="0" borderId="1" xfId="0" applyNumberFormat="1" applyFont="1" applyBorder="1" applyAlignment="1">
      <alignment horizontal="center" vertical="top" wrapText="1"/>
    </xf>
    <xf numFmtId="3" fontId="23" fillId="4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2" fontId="7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 wrapText="1"/>
    </xf>
    <xf numFmtId="3" fontId="49" fillId="4" borderId="1" xfId="0" applyNumberFormat="1" applyFont="1" applyFill="1" applyBorder="1" applyAlignment="1">
      <alignment horizontal="center" vertical="center" wrapText="1"/>
    </xf>
    <xf numFmtId="3" fontId="49" fillId="4" borderId="1" xfId="0" applyNumberFormat="1" applyFont="1" applyFill="1" applyBorder="1" applyAlignment="1">
      <alignment horizontal="center" vertical="center"/>
    </xf>
    <xf numFmtId="3" fontId="49" fillId="3" borderId="1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3" fontId="25" fillId="0" borderId="0" xfId="0" applyNumberFormat="1" applyFont="1" applyFill="1"/>
    <xf numFmtId="0" fontId="38" fillId="0" borderId="0" xfId="0" applyFont="1"/>
    <xf numFmtId="0" fontId="53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3">
    <cellStyle name="Normal_Доходи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0000FF"/>
      <color rgb="FFFEF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showZeros="0" tabSelected="1" view="pageBreakPreview" zoomScale="50" zoomScaleNormal="100" zoomScaleSheetLayoutView="50" workbookViewId="0">
      <pane xSplit="2" ySplit="11" topLeftCell="C18" activePane="bottomRight" state="frozen"/>
      <selection pane="topRight" activeCell="C1" sqref="C1"/>
      <selection pane="bottomLeft" activeCell="A12" sqref="A12"/>
      <selection pane="bottomRight" activeCell="D45" sqref="D45"/>
    </sheetView>
  </sheetViews>
  <sheetFormatPr defaultColWidth="8.5703125" defaultRowHeight="18.75" x14ac:dyDescent="0.3"/>
  <cols>
    <col min="1" max="1" width="14.5703125" style="1" customWidth="1"/>
    <col min="2" max="2" width="58.42578125" style="7" customWidth="1"/>
    <col min="3" max="3" width="17.140625" style="7" customWidth="1"/>
    <col min="4" max="4" width="22.42578125" style="1" customWidth="1"/>
    <col min="5" max="5" width="20.5703125" style="62" customWidth="1"/>
    <col min="6" max="6" width="17.42578125" style="1" customWidth="1"/>
    <col min="7" max="7" width="16.42578125" style="1" customWidth="1"/>
    <col min="8" max="8" width="26.5703125" style="62" customWidth="1"/>
    <col min="9" max="9" width="13.85546875" style="1" customWidth="1"/>
    <col min="10" max="10" width="13.42578125" style="1" customWidth="1"/>
    <col min="11" max="11" width="42.28515625" style="62" customWidth="1"/>
    <col min="12" max="12" width="36.140625" style="1" customWidth="1"/>
    <col min="13" max="13" width="66.42578125" style="1" customWidth="1"/>
    <col min="14" max="14" width="16.140625" style="26" customWidth="1"/>
    <col min="15" max="15" width="24.42578125" style="1" customWidth="1"/>
    <col min="16" max="16" width="50.5703125" style="1" customWidth="1"/>
    <col min="17" max="17" width="33" style="1" customWidth="1"/>
    <col min="18" max="18" width="26" style="1" customWidth="1"/>
    <col min="19" max="19" width="18.85546875" style="62" customWidth="1"/>
    <col min="20" max="20" width="15.140625" style="1" customWidth="1"/>
    <col min="21" max="21" width="19" style="1" customWidth="1"/>
    <col min="22" max="22" width="20.85546875" style="1" customWidth="1"/>
    <col min="23" max="23" width="16.42578125" style="3" customWidth="1"/>
    <col min="24" max="24" width="30.42578125" style="1" customWidth="1"/>
    <col min="25" max="25" width="15.85546875" style="1" customWidth="1"/>
    <col min="26" max="26" width="14" style="3" customWidth="1"/>
    <col min="27" max="16384" width="8.5703125" style="1"/>
  </cols>
  <sheetData>
    <row r="1" spans="1:27" ht="67.349999999999994" customHeight="1" x14ac:dyDescent="0.3">
      <c r="G1" s="117" t="s">
        <v>179</v>
      </c>
      <c r="H1" s="117"/>
      <c r="I1" s="117"/>
      <c r="J1" s="117"/>
      <c r="K1" s="68"/>
      <c r="L1" s="51"/>
      <c r="N1" s="30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7" ht="21.95" customHeight="1" x14ac:dyDescent="0.3">
      <c r="G2" s="101"/>
      <c r="H2" s="101"/>
      <c r="I2" s="101"/>
      <c r="J2" s="101"/>
      <c r="K2" s="68"/>
      <c r="L2" s="101"/>
      <c r="N2" s="30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27" ht="26.1" customHeight="1" x14ac:dyDescent="0.3">
      <c r="D3" s="120" t="s">
        <v>180</v>
      </c>
      <c r="E3" s="120"/>
      <c r="F3" s="120"/>
      <c r="G3" s="120"/>
      <c r="H3" s="120"/>
      <c r="I3" s="120"/>
      <c r="J3" s="120"/>
      <c r="K3" s="69"/>
      <c r="L3" s="50"/>
    </row>
    <row r="4" spans="1:27" ht="26.1" customHeight="1" x14ac:dyDescent="0.25">
      <c r="B4" s="102"/>
      <c r="C4" s="102">
        <v>16100000000</v>
      </c>
      <c r="D4" s="102"/>
      <c r="E4" s="55"/>
      <c r="F4" s="34"/>
      <c r="G4" s="34"/>
      <c r="H4" s="55"/>
      <c r="I4" s="34"/>
      <c r="J4" s="34"/>
      <c r="K4" s="69"/>
      <c r="L4" s="50"/>
    </row>
    <row r="5" spans="1:27" ht="18.95" customHeight="1" x14ac:dyDescent="0.25">
      <c r="B5" s="103"/>
      <c r="C5" s="103" t="s">
        <v>181</v>
      </c>
      <c r="D5" s="103"/>
      <c r="E5" s="55"/>
      <c r="F5" s="34"/>
      <c r="G5" s="34"/>
      <c r="H5" s="55"/>
      <c r="I5" s="34"/>
      <c r="J5" s="34"/>
      <c r="K5" s="69"/>
      <c r="L5" s="50"/>
    </row>
    <row r="6" spans="1:27" ht="19.5" x14ac:dyDescent="0.3">
      <c r="I6" s="16"/>
      <c r="J6" s="16" t="s">
        <v>0</v>
      </c>
      <c r="K6" s="70"/>
      <c r="L6" s="16"/>
    </row>
    <row r="7" spans="1:27" s="15" customFormat="1" ht="21.95" customHeight="1" x14ac:dyDescent="0.3">
      <c r="A7" s="111" t="s">
        <v>1</v>
      </c>
      <c r="B7" s="111" t="s">
        <v>160</v>
      </c>
      <c r="C7" s="116" t="s">
        <v>178</v>
      </c>
      <c r="D7" s="119" t="s">
        <v>2</v>
      </c>
      <c r="E7" s="119"/>
      <c r="F7" s="119"/>
      <c r="G7" s="119"/>
      <c r="H7" s="119"/>
      <c r="I7" s="119"/>
      <c r="J7" s="119"/>
      <c r="K7" s="119" t="s">
        <v>2</v>
      </c>
      <c r="L7" s="119"/>
      <c r="M7" s="119"/>
      <c r="N7" s="119" t="s">
        <v>2</v>
      </c>
      <c r="O7" s="119"/>
      <c r="P7" s="119"/>
      <c r="Q7" s="119"/>
      <c r="R7" s="119"/>
      <c r="S7" s="118" t="s">
        <v>2</v>
      </c>
      <c r="T7" s="118"/>
      <c r="U7" s="118"/>
      <c r="V7" s="118"/>
      <c r="W7" s="118"/>
      <c r="X7" s="125" t="s">
        <v>2</v>
      </c>
      <c r="Y7" s="126"/>
      <c r="Z7" s="124" t="s">
        <v>7</v>
      </c>
    </row>
    <row r="8" spans="1:27" s="11" customFormat="1" ht="85.5" customHeight="1" x14ac:dyDescent="0.25">
      <c r="A8" s="111"/>
      <c r="B8" s="111"/>
      <c r="C8" s="116"/>
      <c r="D8" s="58" t="s">
        <v>154</v>
      </c>
      <c r="E8" s="114" t="s">
        <v>153</v>
      </c>
      <c r="F8" s="114"/>
      <c r="G8" s="114"/>
      <c r="H8" s="114"/>
      <c r="I8" s="114"/>
      <c r="J8" s="114"/>
      <c r="K8" s="114" t="s">
        <v>194</v>
      </c>
      <c r="L8" s="114"/>
      <c r="M8" s="35" t="s">
        <v>163</v>
      </c>
      <c r="N8" s="116" t="s">
        <v>159</v>
      </c>
      <c r="O8" s="116"/>
      <c r="P8" s="116"/>
      <c r="Q8" s="116"/>
      <c r="R8" s="116"/>
      <c r="S8" s="128" t="s">
        <v>159</v>
      </c>
      <c r="T8" s="128"/>
      <c r="U8" s="128"/>
      <c r="V8" s="128"/>
      <c r="W8" s="121" t="s">
        <v>182</v>
      </c>
      <c r="X8" s="105" t="s">
        <v>159</v>
      </c>
      <c r="Y8" s="121" t="s">
        <v>183</v>
      </c>
      <c r="Z8" s="124"/>
    </row>
    <row r="9" spans="1:27" s="11" customFormat="1" ht="23.1" customHeight="1" x14ac:dyDescent="0.25">
      <c r="A9" s="111"/>
      <c r="B9" s="111"/>
      <c r="C9" s="116"/>
      <c r="D9" s="53" t="s">
        <v>3</v>
      </c>
      <c r="E9" s="115" t="s">
        <v>4</v>
      </c>
      <c r="F9" s="115"/>
      <c r="G9" s="115"/>
      <c r="H9" s="115"/>
      <c r="I9" s="115"/>
      <c r="J9" s="115"/>
      <c r="K9" s="115" t="s">
        <v>4</v>
      </c>
      <c r="L9" s="115"/>
      <c r="M9" s="54" t="s">
        <v>4</v>
      </c>
      <c r="N9" s="129" t="s">
        <v>4</v>
      </c>
      <c r="O9" s="129"/>
      <c r="P9" s="129"/>
      <c r="Q9" s="129"/>
      <c r="R9" s="129"/>
      <c r="S9" s="115" t="s">
        <v>4</v>
      </c>
      <c r="T9" s="115"/>
      <c r="U9" s="115"/>
      <c r="V9" s="115"/>
      <c r="W9" s="121"/>
      <c r="X9" s="82" t="s">
        <v>5</v>
      </c>
      <c r="Y9" s="121"/>
      <c r="Z9" s="124"/>
    </row>
    <row r="10" spans="1:27" s="9" customFormat="1" ht="39.950000000000003" customHeight="1" x14ac:dyDescent="0.25">
      <c r="A10" s="111"/>
      <c r="B10" s="111"/>
      <c r="C10" s="116"/>
      <c r="D10" s="112" t="s">
        <v>152</v>
      </c>
      <c r="E10" s="113" t="s">
        <v>171</v>
      </c>
      <c r="F10" s="112" t="s">
        <v>156</v>
      </c>
      <c r="G10" s="112"/>
      <c r="H10" s="113" t="s">
        <v>155</v>
      </c>
      <c r="I10" s="112" t="s">
        <v>156</v>
      </c>
      <c r="J10" s="112"/>
      <c r="K10" s="113" t="s">
        <v>195</v>
      </c>
      <c r="L10" s="53" t="s">
        <v>197</v>
      </c>
      <c r="M10" s="112" t="s">
        <v>164</v>
      </c>
      <c r="N10" s="127" t="s">
        <v>172</v>
      </c>
      <c r="O10" s="123" t="s">
        <v>204</v>
      </c>
      <c r="P10" s="123" t="s">
        <v>200</v>
      </c>
      <c r="Q10" s="123" t="s">
        <v>167</v>
      </c>
      <c r="R10" s="123" t="s">
        <v>201</v>
      </c>
      <c r="S10" s="113" t="s">
        <v>177</v>
      </c>
      <c r="T10" s="112" t="s">
        <v>156</v>
      </c>
      <c r="U10" s="112"/>
      <c r="V10" s="106" t="s">
        <v>205</v>
      </c>
      <c r="W10" s="121"/>
      <c r="X10" s="107" t="s">
        <v>205</v>
      </c>
      <c r="Y10" s="121"/>
      <c r="Z10" s="124"/>
    </row>
    <row r="11" spans="1:27" s="12" customFormat="1" ht="192.95" customHeight="1" x14ac:dyDescent="0.25">
      <c r="A11" s="111"/>
      <c r="B11" s="111"/>
      <c r="C11" s="116"/>
      <c r="D11" s="112"/>
      <c r="E11" s="113"/>
      <c r="F11" s="53" t="s">
        <v>173</v>
      </c>
      <c r="G11" s="53" t="s">
        <v>170</v>
      </c>
      <c r="H11" s="113"/>
      <c r="I11" s="53" t="s">
        <v>157</v>
      </c>
      <c r="J11" s="53" t="s">
        <v>158</v>
      </c>
      <c r="K11" s="113"/>
      <c r="L11" s="52" t="s">
        <v>198</v>
      </c>
      <c r="M11" s="112"/>
      <c r="N11" s="127"/>
      <c r="O11" s="123"/>
      <c r="P11" s="123"/>
      <c r="Q11" s="123"/>
      <c r="R11" s="123"/>
      <c r="S11" s="113"/>
      <c r="T11" s="57" t="s">
        <v>174</v>
      </c>
      <c r="U11" s="60" t="s">
        <v>175</v>
      </c>
      <c r="V11" s="59" t="s">
        <v>202</v>
      </c>
      <c r="W11" s="121"/>
      <c r="X11" s="59" t="s">
        <v>203</v>
      </c>
      <c r="Y11" s="121"/>
      <c r="Z11" s="124"/>
    </row>
    <row r="12" spans="1:27" s="12" customFormat="1" ht="23.1" customHeight="1" x14ac:dyDescent="0.25">
      <c r="A12" s="111"/>
      <c r="B12" s="111"/>
      <c r="C12" s="53">
        <v>3719110</v>
      </c>
      <c r="D12" s="53">
        <v>3719130</v>
      </c>
      <c r="E12" s="63" t="s">
        <v>161</v>
      </c>
      <c r="F12" s="13" t="s">
        <v>161</v>
      </c>
      <c r="G12" s="13" t="s">
        <v>161</v>
      </c>
      <c r="H12" s="63" t="s">
        <v>162</v>
      </c>
      <c r="I12" s="13" t="s">
        <v>162</v>
      </c>
      <c r="J12" s="13" t="s">
        <v>162</v>
      </c>
      <c r="K12" s="63" t="s">
        <v>196</v>
      </c>
      <c r="L12" s="13" t="s">
        <v>196</v>
      </c>
      <c r="M12" s="13" t="s">
        <v>199</v>
      </c>
      <c r="N12" s="27" t="s">
        <v>165</v>
      </c>
      <c r="O12" s="13" t="s">
        <v>165</v>
      </c>
      <c r="P12" s="13" t="s">
        <v>165</v>
      </c>
      <c r="Q12" s="13" t="s">
        <v>165</v>
      </c>
      <c r="R12" s="13" t="s">
        <v>166</v>
      </c>
      <c r="S12" s="63" t="s">
        <v>168</v>
      </c>
      <c r="T12" s="13" t="s">
        <v>168</v>
      </c>
      <c r="U12" s="13" t="s">
        <v>168</v>
      </c>
      <c r="V12" s="13" t="s">
        <v>169</v>
      </c>
      <c r="W12" s="121"/>
      <c r="X12" s="13" t="s">
        <v>169</v>
      </c>
      <c r="Y12" s="121"/>
      <c r="Z12" s="31"/>
      <c r="AA12" s="14"/>
    </row>
    <row r="13" spans="1:27" s="10" customFormat="1" ht="12.75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8">
        <v>16</v>
      </c>
      <c r="Q13" s="8">
        <v>17</v>
      </c>
      <c r="R13" s="8">
        <v>18</v>
      </c>
      <c r="S13" s="8">
        <v>19</v>
      </c>
      <c r="T13" s="8">
        <v>20</v>
      </c>
      <c r="U13" s="8">
        <v>21</v>
      </c>
      <c r="V13" s="8">
        <v>22</v>
      </c>
      <c r="W13" s="8">
        <v>23</v>
      </c>
      <c r="X13" s="8">
        <v>24</v>
      </c>
      <c r="Y13" s="8">
        <v>25</v>
      </c>
      <c r="Z13" s="8">
        <v>26</v>
      </c>
    </row>
    <row r="14" spans="1:27" s="77" customFormat="1" ht="37.5" x14ac:dyDescent="0.35">
      <c r="A14" s="73" t="s">
        <v>191</v>
      </c>
      <c r="B14" s="74" t="s">
        <v>188</v>
      </c>
      <c r="C14" s="75">
        <f>SUM(C15:C18)</f>
        <v>0</v>
      </c>
      <c r="D14" s="75">
        <f t="shared" ref="D14:X14" si="0">SUM(D15:D18)</f>
        <v>0</v>
      </c>
      <c r="E14" s="75">
        <f>SUM(E15:E18)</f>
        <v>6959500</v>
      </c>
      <c r="F14" s="75">
        <f t="shared" si="0"/>
        <v>2014000</v>
      </c>
      <c r="G14" s="75">
        <f t="shared" si="0"/>
        <v>4945500</v>
      </c>
      <c r="H14" s="75">
        <f t="shared" si="0"/>
        <v>0</v>
      </c>
      <c r="I14" s="75">
        <f t="shared" si="0"/>
        <v>0</v>
      </c>
      <c r="J14" s="75">
        <f t="shared" si="0"/>
        <v>0</v>
      </c>
      <c r="K14" s="71">
        <f t="shared" si="0"/>
        <v>3070840</v>
      </c>
      <c r="L14" s="75">
        <f t="shared" si="0"/>
        <v>3070840</v>
      </c>
      <c r="M14" s="75">
        <f t="shared" si="0"/>
        <v>0</v>
      </c>
      <c r="N14" s="75">
        <f t="shared" si="0"/>
        <v>4142974</v>
      </c>
      <c r="O14" s="75">
        <f t="shared" si="0"/>
        <v>2357724</v>
      </c>
      <c r="P14" s="75">
        <f t="shared" si="0"/>
        <v>640000</v>
      </c>
      <c r="Q14" s="75">
        <f t="shared" si="0"/>
        <v>1145250</v>
      </c>
      <c r="R14" s="75">
        <f t="shared" si="0"/>
        <v>6100851</v>
      </c>
      <c r="S14" s="71">
        <f t="shared" si="0"/>
        <v>0</v>
      </c>
      <c r="T14" s="75">
        <f t="shared" si="0"/>
        <v>0</v>
      </c>
      <c r="U14" s="75">
        <f t="shared" si="0"/>
        <v>0</v>
      </c>
      <c r="V14" s="75">
        <f t="shared" si="0"/>
        <v>0</v>
      </c>
      <c r="W14" s="75">
        <f>S14+R14+N14+M14+K14+H14+E14+C14+D14+V14</f>
        <v>20274165</v>
      </c>
      <c r="X14" s="75">
        <f t="shared" si="0"/>
        <v>1800000</v>
      </c>
      <c r="Y14" s="75">
        <f>X14</f>
        <v>1800000</v>
      </c>
      <c r="Z14" s="76">
        <f t="shared" ref="Z14:Z45" si="1">Y14+W14</f>
        <v>22074165</v>
      </c>
    </row>
    <row r="15" spans="1:27" ht="19.5" x14ac:dyDescent="0.3">
      <c r="A15" s="36" t="s">
        <v>8</v>
      </c>
      <c r="B15" s="5" t="s">
        <v>80</v>
      </c>
      <c r="C15" s="43"/>
      <c r="D15" s="17"/>
      <c r="E15" s="64">
        <f t="shared" ref="E15:E80" si="2">F15+G15</f>
        <v>3250375</v>
      </c>
      <c r="F15" s="17">
        <v>2014000</v>
      </c>
      <c r="G15" s="17">
        <v>1236375</v>
      </c>
      <c r="H15" s="64">
        <f t="shared" ref="H15:H80" si="3">I15+J15</f>
        <v>0</v>
      </c>
      <c r="I15" s="17"/>
      <c r="J15" s="17"/>
      <c r="K15" s="64">
        <v>1668773</v>
      </c>
      <c r="L15" s="17">
        <v>1668773</v>
      </c>
      <c r="M15" s="17"/>
      <c r="N15" s="28">
        <f t="shared" ref="N15:N80" si="4">O15+P15+Q15</f>
        <v>1713718</v>
      </c>
      <c r="O15" s="17">
        <v>1069914</v>
      </c>
      <c r="P15" s="17">
        <v>195000</v>
      </c>
      <c r="Q15" s="17">
        <v>448804</v>
      </c>
      <c r="R15" s="17">
        <v>2862575</v>
      </c>
      <c r="S15" s="64">
        <f t="shared" ref="S15:S80" si="5">T15+U15</f>
        <v>0</v>
      </c>
      <c r="T15" s="17"/>
      <c r="U15" s="17"/>
      <c r="V15" s="17"/>
      <c r="W15" s="78">
        <f t="shared" ref="W15:W78" si="6">S15+R15+N15+M15+K15+H15+E15+C15+D15+V15</f>
        <v>9495441</v>
      </c>
      <c r="X15" s="17"/>
      <c r="Y15" s="42">
        <f t="shared" ref="Y15:Y78" si="7">X15</f>
        <v>0</v>
      </c>
      <c r="Z15" s="48">
        <f t="shared" si="1"/>
        <v>9495441</v>
      </c>
    </row>
    <row r="16" spans="1:27" ht="19.5" x14ac:dyDescent="0.3">
      <c r="A16" s="37" t="s">
        <v>9</v>
      </c>
      <c r="B16" s="5" t="s">
        <v>81</v>
      </c>
      <c r="C16" s="43"/>
      <c r="D16" s="17"/>
      <c r="E16" s="64">
        <f t="shared" si="2"/>
        <v>1236375</v>
      </c>
      <c r="F16" s="17"/>
      <c r="G16" s="17">
        <v>1236375</v>
      </c>
      <c r="H16" s="64">
        <f t="shared" si="3"/>
        <v>0</v>
      </c>
      <c r="I16" s="17"/>
      <c r="J16" s="17"/>
      <c r="K16" s="64">
        <v>975997</v>
      </c>
      <c r="L16" s="17">
        <v>975997</v>
      </c>
      <c r="M16" s="17"/>
      <c r="N16" s="28">
        <f t="shared" si="4"/>
        <v>1155263</v>
      </c>
      <c r="O16" s="17">
        <v>704883</v>
      </c>
      <c r="P16" s="17">
        <v>195000</v>
      </c>
      <c r="Q16" s="17">
        <v>255380</v>
      </c>
      <c r="R16" s="17">
        <v>463036</v>
      </c>
      <c r="S16" s="64">
        <f t="shared" si="5"/>
        <v>0</v>
      </c>
      <c r="T16" s="17"/>
      <c r="U16" s="17"/>
      <c r="V16" s="17"/>
      <c r="W16" s="78">
        <f t="shared" si="6"/>
        <v>3830671</v>
      </c>
      <c r="X16" s="17">
        <v>600000</v>
      </c>
      <c r="Y16" s="42">
        <f t="shared" si="7"/>
        <v>600000</v>
      </c>
      <c r="Z16" s="48">
        <f t="shared" si="1"/>
        <v>4430671</v>
      </c>
    </row>
    <row r="17" spans="1:26" ht="19.5" x14ac:dyDescent="0.3">
      <c r="A17" s="37" t="s">
        <v>10</v>
      </c>
      <c r="B17" s="5" t="s">
        <v>82</v>
      </c>
      <c r="C17" s="43"/>
      <c r="D17" s="17"/>
      <c r="E17" s="64">
        <f t="shared" si="2"/>
        <v>1236375</v>
      </c>
      <c r="F17" s="17"/>
      <c r="G17" s="17">
        <v>1236375</v>
      </c>
      <c r="H17" s="64">
        <f t="shared" si="3"/>
        <v>0</v>
      </c>
      <c r="I17" s="17"/>
      <c r="J17" s="17"/>
      <c r="K17" s="64">
        <v>426070</v>
      </c>
      <c r="L17" s="17">
        <v>426070</v>
      </c>
      <c r="M17" s="17"/>
      <c r="N17" s="28">
        <f t="shared" si="4"/>
        <v>842343</v>
      </c>
      <c r="O17" s="17">
        <v>336395</v>
      </c>
      <c r="P17" s="17">
        <v>150000</v>
      </c>
      <c r="Q17" s="17">
        <v>355948</v>
      </c>
      <c r="R17" s="17">
        <v>402686</v>
      </c>
      <c r="S17" s="64">
        <f t="shared" si="5"/>
        <v>0</v>
      </c>
      <c r="T17" s="17"/>
      <c r="U17" s="17"/>
      <c r="V17" s="17"/>
      <c r="W17" s="78">
        <f t="shared" si="6"/>
        <v>2907474</v>
      </c>
      <c r="X17" s="17">
        <v>600000</v>
      </c>
      <c r="Y17" s="42">
        <f t="shared" si="7"/>
        <v>600000</v>
      </c>
      <c r="Z17" s="48">
        <f t="shared" si="1"/>
        <v>3507474</v>
      </c>
    </row>
    <row r="18" spans="1:26" ht="19.5" x14ac:dyDescent="0.3">
      <c r="A18" s="37" t="s">
        <v>11</v>
      </c>
      <c r="B18" s="5" t="s">
        <v>83</v>
      </c>
      <c r="C18" s="43"/>
      <c r="D18" s="17"/>
      <c r="E18" s="64">
        <f t="shared" si="2"/>
        <v>1236375</v>
      </c>
      <c r="F18" s="17"/>
      <c r="G18" s="17">
        <v>1236375</v>
      </c>
      <c r="H18" s="64">
        <f t="shared" si="3"/>
        <v>0</v>
      </c>
      <c r="I18" s="17"/>
      <c r="J18" s="17"/>
      <c r="K18" s="64"/>
      <c r="L18" s="17"/>
      <c r="M18" s="17"/>
      <c r="N18" s="28">
        <f t="shared" si="4"/>
        <v>431650</v>
      </c>
      <c r="O18" s="17">
        <v>246532</v>
      </c>
      <c r="P18" s="17">
        <v>100000</v>
      </c>
      <c r="Q18" s="17">
        <v>85118</v>
      </c>
      <c r="R18" s="17">
        <v>2372554</v>
      </c>
      <c r="S18" s="64">
        <f t="shared" si="5"/>
        <v>0</v>
      </c>
      <c r="T18" s="17"/>
      <c r="U18" s="17"/>
      <c r="V18" s="17"/>
      <c r="W18" s="78">
        <f t="shared" si="6"/>
        <v>4040579</v>
      </c>
      <c r="X18" s="17">
        <v>600000</v>
      </c>
      <c r="Y18" s="42">
        <f t="shared" si="7"/>
        <v>600000</v>
      </c>
      <c r="Z18" s="48">
        <f t="shared" si="1"/>
        <v>4640579</v>
      </c>
    </row>
    <row r="19" spans="1:26" s="77" customFormat="1" ht="37.5" x14ac:dyDescent="0.35">
      <c r="A19" s="73" t="s">
        <v>192</v>
      </c>
      <c r="B19" s="74" t="s">
        <v>189</v>
      </c>
      <c r="C19" s="75">
        <f>SUM(C20:C44)</f>
        <v>0</v>
      </c>
      <c r="D19" s="75">
        <f t="shared" ref="D19:X19" si="8">SUM(D20:D44)</f>
        <v>78742000</v>
      </c>
      <c r="E19" s="75">
        <f>SUM(E20:E44)</f>
        <v>21018375</v>
      </c>
      <c r="F19" s="75">
        <f t="shared" si="8"/>
        <v>0</v>
      </c>
      <c r="G19" s="75">
        <f>SUM(G20:G44)</f>
        <v>21018375</v>
      </c>
      <c r="H19" s="75">
        <f t="shared" si="8"/>
        <v>0</v>
      </c>
      <c r="I19" s="75">
        <f t="shared" si="8"/>
        <v>0</v>
      </c>
      <c r="J19" s="75">
        <f t="shared" si="8"/>
        <v>0</v>
      </c>
      <c r="K19" s="71">
        <f t="shared" si="8"/>
        <v>3933711</v>
      </c>
      <c r="L19" s="75">
        <f t="shared" si="8"/>
        <v>3933711</v>
      </c>
      <c r="M19" s="75">
        <f t="shared" si="8"/>
        <v>0</v>
      </c>
      <c r="N19" s="75">
        <f t="shared" si="8"/>
        <v>6048632</v>
      </c>
      <c r="O19" s="75">
        <f t="shared" si="8"/>
        <v>2847810</v>
      </c>
      <c r="P19" s="75">
        <f t="shared" si="8"/>
        <v>2280000</v>
      </c>
      <c r="Q19" s="75">
        <f t="shared" si="8"/>
        <v>920822</v>
      </c>
      <c r="R19" s="75">
        <f t="shared" si="8"/>
        <v>4488833</v>
      </c>
      <c r="S19" s="71">
        <f t="shared" si="8"/>
        <v>1624772</v>
      </c>
      <c r="T19" s="75">
        <f t="shared" si="8"/>
        <v>1624772</v>
      </c>
      <c r="U19" s="75">
        <f t="shared" si="8"/>
        <v>0</v>
      </c>
      <c r="V19" s="75">
        <f t="shared" si="8"/>
        <v>1653000</v>
      </c>
      <c r="W19" s="75">
        <f t="shared" si="6"/>
        <v>117509323</v>
      </c>
      <c r="X19" s="75">
        <f t="shared" si="8"/>
        <v>7791359</v>
      </c>
      <c r="Y19" s="75">
        <f t="shared" si="7"/>
        <v>7791359</v>
      </c>
      <c r="Z19" s="76">
        <f t="shared" si="1"/>
        <v>125300682</v>
      </c>
    </row>
    <row r="20" spans="1:26" ht="19.5" x14ac:dyDescent="0.3">
      <c r="A20" s="37" t="s">
        <v>12</v>
      </c>
      <c r="B20" s="5" t="s">
        <v>84</v>
      </c>
      <c r="C20" s="43"/>
      <c r="D20" s="17">
        <v>1481100</v>
      </c>
      <c r="E20" s="64">
        <f>F20+G20</f>
        <v>1236375</v>
      </c>
      <c r="F20" s="17"/>
      <c r="G20" s="17">
        <v>1236375</v>
      </c>
      <c r="H20" s="64"/>
      <c r="I20" s="17"/>
      <c r="J20" s="17"/>
      <c r="K20" s="64">
        <v>102389</v>
      </c>
      <c r="L20" s="17">
        <v>102389</v>
      </c>
      <c r="M20" s="17"/>
      <c r="N20" s="28">
        <f>O20+P20+Q20</f>
        <v>119695</v>
      </c>
      <c r="O20" s="17">
        <v>74219</v>
      </c>
      <c r="P20" s="17">
        <v>30000</v>
      </c>
      <c r="Q20" s="17">
        <v>15476</v>
      </c>
      <c r="R20" s="17">
        <v>72887</v>
      </c>
      <c r="S20" s="64"/>
      <c r="T20" s="17"/>
      <c r="U20" s="17"/>
      <c r="V20" s="17"/>
      <c r="W20" s="78">
        <f t="shared" si="6"/>
        <v>3012446</v>
      </c>
      <c r="X20" s="17"/>
      <c r="Y20" s="42">
        <f t="shared" si="7"/>
        <v>0</v>
      </c>
      <c r="Z20" s="48">
        <f t="shared" si="1"/>
        <v>3012446</v>
      </c>
    </row>
    <row r="21" spans="1:26" ht="19.5" x14ac:dyDescent="0.3">
      <c r="A21" s="37" t="s">
        <v>13</v>
      </c>
      <c r="B21" s="5" t="s">
        <v>85</v>
      </c>
      <c r="C21" s="43"/>
      <c r="D21" s="17">
        <v>2876700</v>
      </c>
      <c r="E21" s="64">
        <f t="shared" si="2"/>
        <v>0</v>
      </c>
      <c r="F21" s="17"/>
      <c r="G21" s="17"/>
      <c r="H21" s="64">
        <f t="shared" si="3"/>
        <v>0</v>
      </c>
      <c r="I21" s="17"/>
      <c r="J21" s="17"/>
      <c r="K21" s="64">
        <v>225420</v>
      </c>
      <c r="L21" s="17">
        <v>225420</v>
      </c>
      <c r="M21" s="17"/>
      <c r="N21" s="28">
        <f t="shared" si="4"/>
        <v>355321</v>
      </c>
      <c r="O21" s="17">
        <v>132941</v>
      </c>
      <c r="P21" s="17">
        <v>145000</v>
      </c>
      <c r="Q21" s="17">
        <v>77380</v>
      </c>
      <c r="R21" s="17">
        <v>127606</v>
      </c>
      <c r="S21" s="64">
        <f t="shared" si="5"/>
        <v>0</v>
      </c>
      <c r="T21" s="17"/>
      <c r="U21" s="17"/>
      <c r="V21" s="17"/>
      <c r="W21" s="78">
        <f t="shared" si="6"/>
        <v>3585047</v>
      </c>
      <c r="X21" s="17"/>
      <c r="Y21" s="42">
        <f t="shared" si="7"/>
        <v>0</v>
      </c>
      <c r="Z21" s="48">
        <f t="shared" si="1"/>
        <v>3585047</v>
      </c>
    </row>
    <row r="22" spans="1:26" ht="19.5" x14ac:dyDescent="0.3">
      <c r="A22" s="37" t="s">
        <v>14</v>
      </c>
      <c r="B22" s="5" t="s">
        <v>86</v>
      </c>
      <c r="C22" s="43"/>
      <c r="D22" s="17">
        <v>4947600</v>
      </c>
      <c r="E22" s="64">
        <f t="shared" si="2"/>
        <v>1236375</v>
      </c>
      <c r="F22" s="17"/>
      <c r="G22" s="17">
        <v>1236375</v>
      </c>
      <c r="H22" s="64">
        <f t="shared" si="3"/>
        <v>0</v>
      </c>
      <c r="I22" s="17"/>
      <c r="J22" s="17"/>
      <c r="K22" s="64">
        <v>263403</v>
      </c>
      <c r="L22" s="17">
        <v>263403</v>
      </c>
      <c r="M22" s="17"/>
      <c r="N22" s="28">
        <f t="shared" si="4"/>
        <v>391134</v>
      </c>
      <c r="O22" s="17">
        <v>213754</v>
      </c>
      <c r="P22" s="17">
        <v>100000</v>
      </c>
      <c r="Q22" s="17">
        <v>77380</v>
      </c>
      <c r="R22" s="17">
        <v>264243</v>
      </c>
      <c r="S22" s="64">
        <f t="shared" si="5"/>
        <v>0</v>
      </c>
      <c r="T22" s="17"/>
      <c r="U22" s="17"/>
      <c r="V22" s="17"/>
      <c r="W22" s="78">
        <f t="shared" si="6"/>
        <v>7102755</v>
      </c>
      <c r="X22" s="17">
        <v>300000</v>
      </c>
      <c r="Y22" s="42">
        <f t="shared" si="7"/>
        <v>300000</v>
      </c>
      <c r="Z22" s="48">
        <f t="shared" si="1"/>
        <v>7402755</v>
      </c>
    </row>
    <row r="23" spans="1:26" ht="19.5" x14ac:dyDescent="0.3">
      <c r="A23" s="37" t="s">
        <v>15</v>
      </c>
      <c r="B23" s="5" t="s">
        <v>87</v>
      </c>
      <c r="C23" s="43"/>
      <c r="D23" s="17">
        <v>1712300</v>
      </c>
      <c r="E23" s="64">
        <f t="shared" si="2"/>
        <v>0</v>
      </c>
      <c r="F23" s="17"/>
      <c r="G23" s="17"/>
      <c r="H23" s="64">
        <f t="shared" si="3"/>
        <v>0</v>
      </c>
      <c r="I23" s="17"/>
      <c r="J23" s="17"/>
      <c r="K23" s="64">
        <v>76792</v>
      </c>
      <c r="L23" s="17">
        <v>76792</v>
      </c>
      <c r="M23" s="17"/>
      <c r="N23" s="28">
        <f t="shared" si="4"/>
        <v>238628</v>
      </c>
      <c r="O23" s="17">
        <v>115414</v>
      </c>
      <c r="P23" s="17">
        <v>100000</v>
      </c>
      <c r="Q23" s="17">
        <v>23214</v>
      </c>
      <c r="R23" s="17">
        <v>24119</v>
      </c>
      <c r="S23" s="64">
        <f t="shared" si="5"/>
        <v>0</v>
      </c>
      <c r="T23" s="17"/>
      <c r="U23" s="17"/>
      <c r="V23" s="17"/>
      <c r="W23" s="78">
        <f t="shared" si="6"/>
        <v>2051839</v>
      </c>
      <c r="X23" s="17">
        <v>482000</v>
      </c>
      <c r="Y23" s="42">
        <f t="shared" si="7"/>
        <v>482000</v>
      </c>
      <c r="Z23" s="48">
        <f t="shared" si="1"/>
        <v>2533839</v>
      </c>
    </row>
    <row r="24" spans="1:26" ht="19.5" x14ac:dyDescent="0.3">
      <c r="A24" s="37" t="s">
        <v>16</v>
      </c>
      <c r="B24" s="5" t="s">
        <v>88</v>
      </c>
      <c r="C24" s="43"/>
      <c r="D24" s="17">
        <v>3315800</v>
      </c>
      <c r="E24" s="64">
        <f t="shared" si="2"/>
        <v>1236375</v>
      </c>
      <c r="F24" s="17"/>
      <c r="G24" s="17">
        <v>1236375</v>
      </c>
      <c r="H24" s="64">
        <f t="shared" si="3"/>
        <v>0</v>
      </c>
      <c r="I24" s="17"/>
      <c r="J24" s="17"/>
      <c r="K24" s="64">
        <v>93306</v>
      </c>
      <c r="L24" s="17">
        <v>93306</v>
      </c>
      <c r="M24" s="17"/>
      <c r="N24" s="28">
        <f t="shared" si="4"/>
        <v>106942</v>
      </c>
      <c r="O24" s="17">
        <v>55990</v>
      </c>
      <c r="P24" s="17">
        <v>20000</v>
      </c>
      <c r="Q24" s="17">
        <v>30952</v>
      </c>
      <c r="R24" s="17">
        <v>233324</v>
      </c>
      <c r="S24" s="64">
        <f t="shared" si="5"/>
        <v>0</v>
      </c>
      <c r="T24" s="17"/>
      <c r="U24" s="17"/>
      <c r="V24" s="17"/>
      <c r="W24" s="78">
        <f t="shared" si="6"/>
        <v>4985747</v>
      </c>
      <c r="X24" s="17">
        <v>600000</v>
      </c>
      <c r="Y24" s="42">
        <f t="shared" si="7"/>
        <v>600000</v>
      </c>
      <c r="Z24" s="48">
        <f t="shared" si="1"/>
        <v>5585747</v>
      </c>
    </row>
    <row r="25" spans="1:26" ht="19.5" x14ac:dyDescent="0.3">
      <c r="A25" s="37" t="s">
        <v>17</v>
      </c>
      <c r="B25" s="5" t="s">
        <v>89</v>
      </c>
      <c r="C25" s="43"/>
      <c r="D25" s="17">
        <v>4879000</v>
      </c>
      <c r="E25" s="64">
        <f t="shared" si="2"/>
        <v>1236375</v>
      </c>
      <c r="F25" s="17"/>
      <c r="G25" s="17">
        <v>1236375</v>
      </c>
      <c r="H25" s="64">
        <f t="shared" si="3"/>
        <v>0</v>
      </c>
      <c r="I25" s="17"/>
      <c r="J25" s="17"/>
      <c r="K25" s="64">
        <v>188263</v>
      </c>
      <c r="L25" s="17">
        <v>188263</v>
      </c>
      <c r="M25" s="17"/>
      <c r="N25" s="28">
        <f t="shared" si="4"/>
        <v>210385</v>
      </c>
      <c r="O25" s="17">
        <v>63957</v>
      </c>
      <c r="P25" s="17">
        <v>100000</v>
      </c>
      <c r="Q25" s="17">
        <v>46428</v>
      </c>
      <c r="R25" s="17">
        <v>282943</v>
      </c>
      <c r="S25" s="64">
        <f t="shared" si="5"/>
        <v>0</v>
      </c>
      <c r="T25" s="17"/>
      <c r="U25" s="17"/>
      <c r="V25" s="17"/>
      <c r="W25" s="78">
        <f t="shared" si="6"/>
        <v>6796966</v>
      </c>
      <c r="X25" s="17">
        <v>1133000</v>
      </c>
      <c r="Y25" s="42">
        <f t="shared" si="7"/>
        <v>1133000</v>
      </c>
      <c r="Z25" s="48">
        <f t="shared" si="1"/>
        <v>7929966</v>
      </c>
    </row>
    <row r="26" spans="1:26" ht="19.5" x14ac:dyDescent="0.3">
      <c r="A26" s="37" t="s">
        <v>18</v>
      </c>
      <c r="B26" s="5" t="s">
        <v>90</v>
      </c>
      <c r="C26" s="43"/>
      <c r="D26" s="17">
        <v>5267900</v>
      </c>
      <c r="E26" s="64">
        <f t="shared" si="2"/>
        <v>1236375</v>
      </c>
      <c r="F26" s="17"/>
      <c r="G26" s="17">
        <v>1236375</v>
      </c>
      <c r="H26" s="64">
        <f t="shared" si="3"/>
        <v>0</v>
      </c>
      <c r="I26" s="17"/>
      <c r="J26" s="17"/>
      <c r="K26" s="64">
        <v>216338</v>
      </c>
      <c r="L26" s="17">
        <v>216338</v>
      </c>
      <c r="M26" s="17"/>
      <c r="N26" s="28">
        <f t="shared" si="4"/>
        <v>259154</v>
      </c>
      <c r="O26" s="17">
        <v>163678</v>
      </c>
      <c r="P26" s="17">
        <v>80000</v>
      </c>
      <c r="Q26" s="17">
        <v>15476</v>
      </c>
      <c r="R26" s="17">
        <v>333942</v>
      </c>
      <c r="S26" s="64">
        <f t="shared" si="5"/>
        <v>0</v>
      </c>
      <c r="T26" s="17"/>
      <c r="U26" s="17"/>
      <c r="V26" s="17"/>
      <c r="W26" s="78">
        <f t="shared" si="6"/>
        <v>7313709</v>
      </c>
      <c r="X26" s="17"/>
      <c r="Y26" s="42">
        <f t="shared" si="7"/>
        <v>0</v>
      </c>
      <c r="Z26" s="48">
        <f t="shared" si="1"/>
        <v>7313709</v>
      </c>
    </row>
    <row r="27" spans="1:26" ht="19.5" x14ac:dyDescent="0.3">
      <c r="A27" s="37" t="s">
        <v>19</v>
      </c>
      <c r="B27" s="5" t="s">
        <v>91</v>
      </c>
      <c r="C27" s="43"/>
      <c r="D27" s="17">
        <v>6696300</v>
      </c>
      <c r="E27" s="64">
        <f t="shared" si="2"/>
        <v>1236375</v>
      </c>
      <c r="F27" s="17"/>
      <c r="G27" s="17">
        <v>1236375</v>
      </c>
      <c r="H27" s="64">
        <f t="shared" si="3"/>
        <v>0</v>
      </c>
      <c r="I27" s="17"/>
      <c r="J27" s="17"/>
      <c r="K27" s="64">
        <v>214686</v>
      </c>
      <c r="L27" s="17">
        <v>214686</v>
      </c>
      <c r="M27" s="17"/>
      <c r="N27" s="28">
        <f t="shared" si="4"/>
        <v>252395</v>
      </c>
      <c r="O27" s="17">
        <v>71443</v>
      </c>
      <c r="P27" s="17">
        <v>150000</v>
      </c>
      <c r="Q27" s="17">
        <v>30952</v>
      </c>
      <c r="R27" s="17">
        <v>411505</v>
      </c>
      <c r="S27" s="64">
        <f t="shared" si="5"/>
        <v>0</v>
      </c>
      <c r="T27" s="17"/>
      <c r="U27" s="17"/>
      <c r="V27" s="17"/>
      <c r="W27" s="78">
        <f t="shared" si="6"/>
        <v>8811261</v>
      </c>
      <c r="X27" s="17">
        <v>800000</v>
      </c>
      <c r="Y27" s="42">
        <f t="shared" si="7"/>
        <v>800000</v>
      </c>
      <c r="Z27" s="48">
        <f t="shared" si="1"/>
        <v>9611261</v>
      </c>
    </row>
    <row r="28" spans="1:26" ht="19.5" x14ac:dyDescent="0.3">
      <c r="A28" s="37" t="s">
        <v>20</v>
      </c>
      <c r="B28" s="5" t="s">
        <v>92</v>
      </c>
      <c r="C28" s="43"/>
      <c r="D28" s="17">
        <v>1024099.9999999999</v>
      </c>
      <c r="E28" s="64">
        <f t="shared" si="2"/>
        <v>0</v>
      </c>
      <c r="F28" s="17"/>
      <c r="G28" s="17"/>
      <c r="H28" s="64">
        <f t="shared" si="3"/>
        <v>0</v>
      </c>
      <c r="I28" s="17"/>
      <c r="J28" s="17"/>
      <c r="K28" s="64">
        <v>74314</v>
      </c>
      <c r="L28" s="17">
        <v>74314</v>
      </c>
      <c r="M28" s="17"/>
      <c r="N28" s="28">
        <f t="shared" si="4"/>
        <v>97431</v>
      </c>
      <c r="O28" s="17">
        <v>39693</v>
      </c>
      <c r="P28" s="17">
        <v>50000</v>
      </c>
      <c r="Q28" s="17">
        <v>7738</v>
      </c>
      <c r="R28" s="17">
        <v>63112</v>
      </c>
      <c r="S28" s="64">
        <f t="shared" si="5"/>
        <v>0</v>
      </c>
      <c r="T28" s="17"/>
      <c r="U28" s="17"/>
      <c r="V28" s="17"/>
      <c r="W28" s="78">
        <f t="shared" si="6"/>
        <v>1258957</v>
      </c>
      <c r="X28" s="17">
        <v>255000</v>
      </c>
      <c r="Y28" s="42">
        <f t="shared" si="7"/>
        <v>255000</v>
      </c>
      <c r="Z28" s="48">
        <f t="shared" si="1"/>
        <v>1513957</v>
      </c>
    </row>
    <row r="29" spans="1:26" ht="19.5" x14ac:dyDescent="0.3">
      <c r="A29" s="37" t="s">
        <v>22</v>
      </c>
      <c r="B29" s="5" t="s">
        <v>93</v>
      </c>
      <c r="C29" s="43"/>
      <c r="D29" s="17">
        <v>2772300</v>
      </c>
      <c r="E29" s="64">
        <f t="shared" si="2"/>
        <v>1236375</v>
      </c>
      <c r="F29" s="17"/>
      <c r="G29" s="17">
        <v>1236375</v>
      </c>
      <c r="H29" s="64">
        <f t="shared" si="3"/>
        <v>0</v>
      </c>
      <c r="I29" s="17"/>
      <c r="J29" s="17"/>
      <c r="K29" s="64">
        <v>183309</v>
      </c>
      <c r="L29" s="17">
        <v>183309</v>
      </c>
      <c r="M29" s="17"/>
      <c r="N29" s="28">
        <f t="shared" si="4"/>
        <v>168095</v>
      </c>
      <c r="O29" s="17">
        <v>94881</v>
      </c>
      <c r="P29" s="17">
        <v>50000</v>
      </c>
      <c r="Q29" s="17">
        <v>23214</v>
      </c>
      <c r="R29" s="17">
        <v>113687</v>
      </c>
      <c r="S29" s="64">
        <f t="shared" si="5"/>
        <v>1624772</v>
      </c>
      <c r="T29" s="17">
        <v>1624772</v>
      </c>
      <c r="U29" s="17"/>
      <c r="V29" s="17">
        <v>59080</v>
      </c>
      <c r="W29" s="78">
        <f t="shared" si="6"/>
        <v>6157618</v>
      </c>
      <c r="X29" s="17">
        <v>236390</v>
      </c>
      <c r="Y29" s="42">
        <f t="shared" si="7"/>
        <v>236390</v>
      </c>
      <c r="Z29" s="48">
        <f t="shared" si="1"/>
        <v>6394008</v>
      </c>
    </row>
    <row r="30" spans="1:26" ht="19.5" x14ac:dyDescent="0.3">
      <c r="A30" s="37" t="s">
        <v>23</v>
      </c>
      <c r="B30" s="5" t="s">
        <v>94</v>
      </c>
      <c r="C30" s="43"/>
      <c r="D30" s="17">
        <v>4751500</v>
      </c>
      <c r="E30" s="64">
        <f t="shared" si="2"/>
        <v>1236375</v>
      </c>
      <c r="F30" s="17"/>
      <c r="G30" s="17">
        <v>1236375</v>
      </c>
      <c r="H30" s="64">
        <f t="shared" si="3"/>
        <v>0</v>
      </c>
      <c r="I30" s="17"/>
      <c r="J30" s="17"/>
      <c r="K30" s="64">
        <v>186612</v>
      </c>
      <c r="L30" s="17">
        <v>186612</v>
      </c>
      <c r="M30" s="17"/>
      <c r="N30" s="28">
        <f t="shared" si="4"/>
        <v>336142</v>
      </c>
      <c r="O30" s="17">
        <v>162928</v>
      </c>
      <c r="P30" s="17">
        <v>150000</v>
      </c>
      <c r="Q30" s="17">
        <v>23214</v>
      </c>
      <c r="R30" s="17">
        <v>269130</v>
      </c>
      <c r="S30" s="64">
        <f t="shared" si="5"/>
        <v>0</v>
      </c>
      <c r="T30" s="17"/>
      <c r="U30" s="17"/>
      <c r="V30" s="17"/>
      <c r="W30" s="78">
        <f t="shared" si="6"/>
        <v>6779759</v>
      </c>
      <c r="X30" s="17">
        <v>749000</v>
      </c>
      <c r="Y30" s="42">
        <f t="shared" si="7"/>
        <v>749000</v>
      </c>
      <c r="Z30" s="48">
        <f t="shared" si="1"/>
        <v>7528759</v>
      </c>
    </row>
    <row r="31" spans="1:26" ht="19.5" x14ac:dyDescent="0.3">
      <c r="A31" s="37" t="s">
        <v>24</v>
      </c>
      <c r="B31" s="5" t="s">
        <v>95</v>
      </c>
      <c r="C31" s="43"/>
      <c r="D31" s="17">
        <v>2498800</v>
      </c>
      <c r="E31" s="64">
        <f t="shared" si="2"/>
        <v>0</v>
      </c>
      <c r="F31" s="17"/>
      <c r="G31" s="17"/>
      <c r="H31" s="64">
        <f t="shared" si="3"/>
        <v>0</v>
      </c>
      <c r="I31" s="17"/>
      <c r="J31" s="17"/>
      <c r="K31" s="64"/>
      <c r="L31" s="17"/>
      <c r="M31" s="17"/>
      <c r="N31" s="28">
        <f t="shared" si="4"/>
        <v>446769</v>
      </c>
      <c r="O31" s="17">
        <v>211651</v>
      </c>
      <c r="P31" s="17">
        <v>150000</v>
      </c>
      <c r="Q31" s="17">
        <v>85118</v>
      </c>
      <c r="R31" s="17">
        <v>129837</v>
      </c>
      <c r="S31" s="64">
        <f t="shared" si="5"/>
        <v>0</v>
      </c>
      <c r="T31" s="17"/>
      <c r="U31" s="17"/>
      <c r="V31" s="17"/>
      <c r="W31" s="78">
        <f t="shared" si="6"/>
        <v>3075406</v>
      </c>
      <c r="X31" s="17"/>
      <c r="Y31" s="42">
        <f t="shared" si="7"/>
        <v>0</v>
      </c>
      <c r="Z31" s="48">
        <f t="shared" si="1"/>
        <v>3075406</v>
      </c>
    </row>
    <row r="32" spans="1:26" ht="19.5" x14ac:dyDescent="0.3">
      <c r="A32" s="37" t="s">
        <v>25</v>
      </c>
      <c r="B32" s="5" t="s">
        <v>96</v>
      </c>
      <c r="C32" s="43"/>
      <c r="D32" s="17">
        <v>982600</v>
      </c>
      <c r="E32" s="64">
        <f t="shared" si="2"/>
        <v>1236375</v>
      </c>
      <c r="F32" s="17"/>
      <c r="G32" s="17">
        <v>1236375</v>
      </c>
      <c r="H32" s="64">
        <f t="shared" si="3"/>
        <v>0</v>
      </c>
      <c r="I32" s="17"/>
      <c r="J32" s="17"/>
      <c r="K32" s="64">
        <v>130463</v>
      </c>
      <c r="L32" s="17">
        <v>130463</v>
      </c>
      <c r="M32" s="17"/>
      <c r="N32" s="28">
        <f t="shared" si="4"/>
        <v>185574</v>
      </c>
      <c r="O32" s="17">
        <v>92360</v>
      </c>
      <c r="P32" s="17">
        <v>70000</v>
      </c>
      <c r="Q32" s="17">
        <v>23214</v>
      </c>
      <c r="R32" s="17">
        <v>57269</v>
      </c>
      <c r="S32" s="64">
        <f t="shared" si="5"/>
        <v>0</v>
      </c>
      <c r="T32" s="17"/>
      <c r="U32" s="17"/>
      <c r="V32" s="17"/>
      <c r="W32" s="78">
        <f t="shared" si="6"/>
        <v>2592281</v>
      </c>
      <c r="X32" s="17">
        <v>600000</v>
      </c>
      <c r="Y32" s="42">
        <f t="shared" si="7"/>
        <v>600000</v>
      </c>
      <c r="Z32" s="48">
        <f t="shared" si="1"/>
        <v>3192281</v>
      </c>
    </row>
    <row r="33" spans="1:26" ht="19.5" x14ac:dyDescent="0.3">
      <c r="A33" s="37" t="s">
        <v>26</v>
      </c>
      <c r="B33" s="5" t="s">
        <v>97</v>
      </c>
      <c r="C33" s="43"/>
      <c r="D33" s="17">
        <v>4821500</v>
      </c>
      <c r="E33" s="64">
        <f t="shared" si="2"/>
        <v>1236375</v>
      </c>
      <c r="F33" s="17"/>
      <c r="G33" s="17">
        <v>1236375</v>
      </c>
      <c r="H33" s="64">
        <f t="shared" si="3"/>
        <v>0</v>
      </c>
      <c r="I33" s="17"/>
      <c r="J33" s="17"/>
      <c r="K33" s="64">
        <v>464878</v>
      </c>
      <c r="L33" s="17">
        <v>464878</v>
      </c>
      <c r="M33" s="17"/>
      <c r="N33" s="28">
        <f t="shared" si="4"/>
        <v>262904</v>
      </c>
      <c r="O33" s="17">
        <v>116476</v>
      </c>
      <c r="P33" s="17">
        <v>100000</v>
      </c>
      <c r="Q33" s="17">
        <v>46428</v>
      </c>
      <c r="R33" s="17">
        <v>258293</v>
      </c>
      <c r="S33" s="64">
        <f t="shared" si="5"/>
        <v>0</v>
      </c>
      <c r="T33" s="17"/>
      <c r="U33" s="17"/>
      <c r="V33" s="17"/>
      <c r="W33" s="78">
        <f t="shared" si="6"/>
        <v>7043950</v>
      </c>
      <c r="X33" s="17"/>
      <c r="Y33" s="42">
        <f t="shared" si="7"/>
        <v>0</v>
      </c>
      <c r="Z33" s="48">
        <f t="shared" si="1"/>
        <v>7043950</v>
      </c>
    </row>
    <row r="34" spans="1:26" ht="19.5" x14ac:dyDescent="0.3">
      <c r="A34" s="37" t="s">
        <v>27</v>
      </c>
      <c r="B34" s="5" t="s">
        <v>98</v>
      </c>
      <c r="C34" s="43"/>
      <c r="D34" s="17">
        <v>1073700</v>
      </c>
      <c r="E34" s="64">
        <f t="shared" si="2"/>
        <v>1236375</v>
      </c>
      <c r="F34" s="17"/>
      <c r="G34" s="17">
        <v>1236375</v>
      </c>
      <c r="H34" s="64">
        <f t="shared" si="3"/>
        <v>0</v>
      </c>
      <c r="I34" s="17"/>
      <c r="J34" s="17"/>
      <c r="K34" s="64">
        <v>135417</v>
      </c>
      <c r="L34" s="17">
        <v>135417</v>
      </c>
      <c r="M34" s="17"/>
      <c r="N34" s="28">
        <f t="shared" si="4"/>
        <v>237112</v>
      </c>
      <c r="O34" s="17">
        <v>98422</v>
      </c>
      <c r="P34" s="17">
        <v>100000</v>
      </c>
      <c r="Q34" s="17">
        <v>38690</v>
      </c>
      <c r="R34" s="17">
        <v>71718</v>
      </c>
      <c r="S34" s="64">
        <f t="shared" si="5"/>
        <v>0</v>
      </c>
      <c r="T34" s="17"/>
      <c r="U34" s="17"/>
      <c r="V34" s="17"/>
      <c r="W34" s="78">
        <f t="shared" si="6"/>
        <v>2754322</v>
      </c>
      <c r="X34" s="17"/>
      <c r="Y34" s="42">
        <f t="shared" si="7"/>
        <v>0</v>
      </c>
      <c r="Z34" s="48">
        <f t="shared" si="1"/>
        <v>2754322</v>
      </c>
    </row>
    <row r="35" spans="1:26" ht="19.5" x14ac:dyDescent="0.3">
      <c r="A35" s="37" t="s">
        <v>28</v>
      </c>
      <c r="B35" s="5" t="s">
        <v>99</v>
      </c>
      <c r="C35" s="43"/>
      <c r="D35" s="17">
        <v>4175000</v>
      </c>
      <c r="E35" s="64">
        <f t="shared" si="2"/>
        <v>1236375</v>
      </c>
      <c r="F35" s="17"/>
      <c r="G35" s="17">
        <v>1236375</v>
      </c>
      <c r="H35" s="64">
        <f t="shared" si="3"/>
        <v>0</v>
      </c>
      <c r="I35" s="17"/>
      <c r="J35" s="17"/>
      <c r="K35" s="64">
        <v>149455</v>
      </c>
      <c r="L35" s="17">
        <v>149455</v>
      </c>
      <c r="M35" s="17"/>
      <c r="N35" s="28">
        <f t="shared" si="4"/>
        <v>229357</v>
      </c>
      <c r="O35" s="17">
        <v>98405</v>
      </c>
      <c r="P35" s="17">
        <v>100000</v>
      </c>
      <c r="Q35" s="17">
        <v>30952</v>
      </c>
      <c r="R35" s="17">
        <v>255424</v>
      </c>
      <c r="S35" s="64">
        <f t="shared" si="5"/>
        <v>0</v>
      </c>
      <c r="T35" s="17"/>
      <c r="U35" s="17"/>
      <c r="V35" s="17"/>
      <c r="W35" s="78">
        <f t="shared" si="6"/>
        <v>6045611</v>
      </c>
      <c r="X35" s="17"/>
      <c r="Y35" s="42">
        <f t="shared" si="7"/>
        <v>0</v>
      </c>
      <c r="Z35" s="48">
        <f t="shared" si="1"/>
        <v>6045611</v>
      </c>
    </row>
    <row r="36" spans="1:26" ht="19.5" x14ac:dyDescent="0.3">
      <c r="A36" s="37" t="s">
        <v>29</v>
      </c>
      <c r="B36" s="5" t="s">
        <v>100</v>
      </c>
      <c r="C36" s="43"/>
      <c r="D36" s="17">
        <v>2490700</v>
      </c>
      <c r="E36" s="64">
        <f t="shared" si="2"/>
        <v>0</v>
      </c>
      <c r="F36" s="17"/>
      <c r="G36" s="17"/>
      <c r="H36" s="64">
        <f t="shared" si="3"/>
        <v>0</v>
      </c>
      <c r="I36" s="17"/>
      <c r="J36" s="17"/>
      <c r="K36" s="64">
        <v>133766</v>
      </c>
      <c r="L36" s="17">
        <v>133766</v>
      </c>
      <c r="M36" s="17"/>
      <c r="N36" s="28">
        <f t="shared" si="4"/>
        <v>324747</v>
      </c>
      <c r="O36" s="17">
        <v>186057</v>
      </c>
      <c r="P36" s="17">
        <v>100000</v>
      </c>
      <c r="Q36" s="17">
        <v>38690</v>
      </c>
      <c r="R36" s="17">
        <v>138018</v>
      </c>
      <c r="S36" s="64">
        <f t="shared" si="5"/>
        <v>0</v>
      </c>
      <c r="T36" s="17"/>
      <c r="U36" s="17"/>
      <c r="V36" s="17"/>
      <c r="W36" s="78">
        <f t="shared" si="6"/>
        <v>3087231</v>
      </c>
      <c r="X36" s="17">
        <v>173000</v>
      </c>
      <c r="Y36" s="42">
        <f t="shared" si="7"/>
        <v>173000</v>
      </c>
      <c r="Z36" s="48">
        <f t="shared" si="1"/>
        <v>3260231</v>
      </c>
    </row>
    <row r="37" spans="1:26" ht="19.5" x14ac:dyDescent="0.3">
      <c r="A37" s="37" t="s">
        <v>30</v>
      </c>
      <c r="B37" s="5" t="s">
        <v>101</v>
      </c>
      <c r="C37" s="43"/>
      <c r="D37" s="17">
        <v>6193500</v>
      </c>
      <c r="E37" s="64">
        <f t="shared" si="2"/>
        <v>1236375</v>
      </c>
      <c r="F37" s="17"/>
      <c r="G37" s="17">
        <v>1236375</v>
      </c>
      <c r="H37" s="64">
        <f t="shared" si="3"/>
        <v>0</v>
      </c>
      <c r="I37" s="17"/>
      <c r="J37" s="17"/>
      <c r="K37" s="64">
        <v>326158</v>
      </c>
      <c r="L37" s="17">
        <v>326158</v>
      </c>
      <c r="M37" s="17"/>
      <c r="N37" s="28">
        <f t="shared" si="4"/>
        <v>327487</v>
      </c>
      <c r="O37" s="17">
        <v>173321</v>
      </c>
      <c r="P37" s="17">
        <v>100000</v>
      </c>
      <c r="Q37" s="17">
        <v>54166</v>
      </c>
      <c r="R37" s="17">
        <v>246818</v>
      </c>
      <c r="S37" s="64">
        <f t="shared" si="5"/>
        <v>0</v>
      </c>
      <c r="T37" s="17"/>
      <c r="U37" s="17"/>
      <c r="V37" s="17">
        <v>399360</v>
      </c>
      <c r="W37" s="78">
        <f t="shared" si="6"/>
        <v>8729698</v>
      </c>
      <c r="X37" s="17">
        <v>184709</v>
      </c>
      <c r="Y37" s="42">
        <f t="shared" si="7"/>
        <v>184709</v>
      </c>
      <c r="Z37" s="48">
        <f t="shared" si="1"/>
        <v>8914407</v>
      </c>
    </row>
    <row r="38" spans="1:26" ht="19.5" x14ac:dyDescent="0.3">
      <c r="A38" s="37" t="s">
        <v>31</v>
      </c>
      <c r="B38" s="5" t="s">
        <v>102</v>
      </c>
      <c r="C38" s="43"/>
      <c r="D38" s="17">
        <v>2502900</v>
      </c>
      <c r="E38" s="64">
        <f t="shared" si="2"/>
        <v>0</v>
      </c>
      <c r="F38" s="17"/>
      <c r="G38" s="17"/>
      <c r="H38" s="64">
        <f t="shared" si="3"/>
        <v>0</v>
      </c>
      <c r="I38" s="17"/>
      <c r="J38" s="17"/>
      <c r="K38" s="64">
        <v>121380</v>
      </c>
      <c r="L38" s="17">
        <v>121380</v>
      </c>
      <c r="M38" s="17"/>
      <c r="N38" s="28">
        <f t="shared" si="4"/>
        <v>312915</v>
      </c>
      <c r="O38" s="17">
        <v>174225</v>
      </c>
      <c r="P38" s="17">
        <v>100000</v>
      </c>
      <c r="Q38" s="17">
        <v>38690</v>
      </c>
      <c r="R38" s="17">
        <v>183918</v>
      </c>
      <c r="S38" s="64">
        <f t="shared" si="5"/>
        <v>0</v>
      </c>
      <c r="T38" s="17"/>
      <c r="U38" s="17"/>
      <c r="V38" s="17">
        <v>365000</v>
      </c>
      <c r="W38" s="78">
        <f t="shared" si="6"/>
        <v>3486113</v>
      </c>
      <c r="X38" s="17">
        <v>807970</v>
      </c>
      <c r="Y38" s="42">
        <f t="shared" si="7"/>
        <v>807970</v>
      </c>
      <c r="Z38" s="48">
        <f t="shared" si="1"/>
        <v>4294083</v>
      </c>
    </row>
    <row r="39" spans="1:26" ht="19.5" x14ac:dyDescent="0.3">
      <c r="A39" s="37" t="s">
        <v>32</v>
      </c>
      <c r="B39" s="5" t="s">
        <v>103</v>
      </c>
      <c r="C39" s="43"/>
      <c r="D39" s="17">
        <v>1964900</v>
      </c>
      <c r="E39" s="64">
        <f t="shared" si="2"/>
        <v>1236375</v>
      </c>
      <c r="F39" s="17"/>
      <c r="G39" s="17">
        <v>1236375</v>
      </c>
      <c r="H39" s="64">
        <f t="shared" si="3"/>
        <v>0</v>
      </c>
      <c r="I39" s="17"/>
      <c r="J39" s="17"/>
      <c r="K39" s="64">
        <v>143675</v>
      </c>
      <c r="L39" s="17">
        <v>143675</v>
      </c>
      <c r="M39" s="17"/>
      <c r="N39" s="28">
        <f t="shared" si="4"/>
        <v>225076</v>
      </c>
      <c r="O39" s="17">
        <v>94124</v>
      </c>
      <c r="P39" s="17">
        <v>100000</v>
      </c>
      <c r="Q39" s="17">
        <v>30952</v>
      </c>
      <c r="R39" s="17">
        <v>126225</v>
      </c>
      <c r="S39" s="64">
        <f t="shared" si="5"/>
        <v>0</v>
      </c>
      <c r="T39" s="17"/>
      <c r="U39" s="17"/>
      <c r="V39" s="17">
        <v>196300</v>
      </c>
      <c r="W39" s="78">
        <f t="shared" si="6"/>
        <v>3892551</v>
      </c>
      <c r="X39" s="17">
        <v>103700</v>
      </c>
      <c r="Y39" s="42">
        <f t="shared" si="7"/>
        <v>103700</v>
      </c>
      <c r="Z39" s="48">
        <f t="shared" si="1"/>
        <v>3996251</v>
      </c>
    </row>
    <row r="40" spans="1:26" ht="19.5" x14ac:dyDescent="0.3">
      <c r="A40" s="38" t="s">
        <v>33</v>
      </c>
      <c r="B40" s="5" t="s">
        <v>104</v>
      </c>
      <c r="C40" s="43"/>
      <c r="D40" s="17">
        <v>4575400</v>
      </c>
      <c r="E40" s="64">
        <f t="shared" si="2"/>
        <v>1236375</v>
      </c>
      <c r="F40" s="17"/>
      <c r="G40" s="17">
        <v>1236375</v>
      </c>
      <c r="H40" s="64">
        <f t="shared" si="3"/>
        <v>0</v>
      </c>
      <c r="I40" s="17"/>
      <c r="J40" s="17"/>
      <c r="K40" s="64">
        <v>151932</v>
      </c>
      <c r="L40" s="17">
        <v>151932</v>
      </c>
      <c r="M40" s="17"/>
      <c r="N40" s="28">
        <f t="shared" si="4"/>
        <v>392363</v>
      </c>
      <c r="O40" s="17">
        <v>207245</v>
      </c>
      <c r="P40" s="17">
        <v>100000</v>
      </c>
      <c r="Q40" s="17">
        <v>85118</v>
      </c>
      <c r="R40" s="17">
        <v>273911</v>
      </c>
      <c r="S40" s="64">
        <f t="shared" si="5"/>
        <v>0</v>
      </c>
      <c r="T40" s="17"/>
      <c r="U40" s="17"/>
      <c r="V40" s="17">
        <v>233260</v>
      </c>
      <c r="W40" s="78">
        <f t="shared" si="6"/>
        <v>6863241</v>
      </c>
      <c r="X40" s="17">
        <v>386590</v>
      </c>
      <c r="Y40" s="42">
        <f t="shared" si="7"/>
        <v>386590</v>
      </c>
      <c r="Z40" s="48">
        <f t="shared" si="1"/>
        <v>7249831</v>
      </c>
    </row>
    <row r="41" spans="1:26" ht="19.5" x14ac:dyDescent="0.3">
      <c r="A41" s="38" t="s">
        <v>34</v>
      </c>
      <c r="B41" s="5" t="s">
        <v>105</v>
      </c>
      <c r="C41" s="43"/>
      <c r="D41" s="17">
        <v>297400</v>
      </c>
      <c r="E41" s="64">
        <f t="shared" si="2"/>
        <v>0</v>
      </c>
      <c r="F41" s="17"/>
      <c r="G41" s="17"/>
      <c r="H41" s="64">
        <f t="shared" si="3"/>
        <v>0</v>
      </c>
      <c r="I41" s="17"/>
      <c r="J41" s="17"/>
      <c r="K41" s="64">
        <v>75140</v>
      </c>
      <c r="L41" s="17">
        <v>75140</v>
      </c>
      <c r="M41" s="17"/>
      <c r="N41" s="28">
        <f t="shared" si="4"/>
        <v>118729</v>
      </c>
      <c r="O41" s="17">
        <v>43253</v>
      </c>
      <c r="P41" s="17">
        <v>60000</v>
      </c>
      <c r="Q41" s="17">
        <v>15476</v>
      </c>
      <c r="R41" s="17">
        <v>22631</v>
      </c>
      <c r="S41" s="64">
        <f t="shared" si="5"/>
        <v>0</v>
      </c>
      <c r="T41" s="17"/>
      <c r="U41" s="17"/>
      <c r="V41" s="17"/>
      <c r="W41" s="78">
        <f t="shared" si="6"/>
        <v>513900</v>
      </c>
      <c r="X41" s="17"/>
      <c r="Y41" s="42">
        <f t="shared" si="7"/>
        <v>0</v>
      </c>
      <c r="Z41" s="48">
        <f t="shared" si="1"/>
        <v>513900</v>
      </c>
    </row>
    <row r="42" spans="1:26" ht="19.5" x14ac:dyDescent="0.3">
      <c r="A42" s="38" t="s">
        <v>35</v>
      </c>
      <c r="B42" s="5" t="s">
        <v>106</v>
      </c>
      <c r="C42" s="43"/>
      <c r="D42" s="17">
        <v>3061400</v>
      </c>
      <c r="E42" s="64">
        <f t="shared" si="2"/>
        <v>1236375</v>
      </c>
      <c r="F42" s="17"/>
      <c r="G42" s="17">
        <v>1236375</v>
      </c>
      <c r="H42" s="64">
        <f t="shared" si="3"/>
        <v>0</v>
      </c>
      <c r="I42" s="17"/>
      <c r="J42" s="17"/>
      <c r="K42" s="64">
        <v>101563</v>
      </c>
      <c r="L42" s="17">
        <v>101563</v>
      </c>
      <c r="M42" s="17"/>
      <c r="N42" s="28">
        <f t="shared" si="4"/>
        <v>183903</v>
      </c>
      <c r="O42" s="17">
        <v>46165</v>
      </c>
      <c r="P42" s="17">
        <v>130000</v>
      </c>
      <c r="Q42" s="17">
        <v>7738</v>
      </c>
      <c r="R42" s="17">
        <v>227055</v>
      </c>
      <c r="S42" s="64">
        <f t="shared" si="5"/>
        <v>0</v>
      </c>
      <c r="T42" s="17"/>
      <c r="U42" s="17"/>
      <c r="V42" s="17"/>
      <c r="W42" s="78">
        <f t="shared" si="6"/>
        <v>4810296</v>
      </c>
      <c r="X42" s="17"/>
      <c r="Y42" s="42">
        <f t="shared" si="7"/>
        <v>0</v>
      </c>
      <c r="Z42" s="48">
        <f t="shared" si="1"/>
        <v>4810296</v>
      </c>
    </row>
    <row r="43" spans="1:26" ht="19.5" x14ac:dyDescent="0.3">
      <c r="A43" s="37" t="s">
        <v>36</v>
      </c>
      <c r="B43" s="5" t="s">
        <v>107</v>
      </c>
      <c r="C43" s="43"/>
      <c r="D43" s="17">
        <v>924000</v>
      </c>
      <c r="E43" s="64">
        <f t="shared" si="2"/>
        <v>0</v>
      </c>
      <c r="F43" s="17"/>
      <c r="G43" s="17"/>
      <c r="H43" s="64">
        <f t="shared" si="3"/>
        <v>0</v>
      </c>
      <c r="I43" s="17"/>
      <c r="J43" s="17"/>
      <c r="K43" s="64">
        <v>101563</v>
      </c>
      <c r="L43" s="17">
        <v>101563</v>
      </c>
      <c r="M43" s="17"/>
      <c r="N43" s="28">
        <f t="shared" si="4"/>
        <v>122912</v>
      </c>
      <c r="O43" s="17">
        <v>64698</v>
      </c>
      <c r="P43" s="17">
        <v>35000</v>
      </c>
      <c r="Q43" s="17">
        <v>23214</v>
      </c>
      <c r="R43" s="17">
        <v>63219</v>
      </c>
      <c r="S43" s="64">
        <f t="shared" si="5"/>
        <v>0</v>
      </c>
      <c r="T43" s="17"/>
      <c r="U43" s="17"/>
      <c r="V43" s="17"/>
      <c r="W43" s="78">
        <f t="shared" si="6"/>
        <v>1211694</v>
      </c>
      <c r="X43" s="17">
        <v>600000</v>
      </c>
      <c r="Y43" s="42">
        <f t="shared" si="7"/>
        <v>600000</v>
      </c>
      <c r="Z43" s="48">
        <f t="shared" si="1"/>
        <v>1811694</v>
      </c>
    </row>
    <row r="44" spans="1:26" ht="19.5" x14ac:dyDescent="0.3">
      <c r="A44" s="37" t="s">
        <v>21</v>
      </c>
      <c r="B44" s="5" t="s">
        <v>108</v>
      </c>
      <c r="C44" s="43"/>
      <c r="D44" s="17">
        <v>3455600</v>
      </c>
      <c r="E44" s="64">
        <f t="shared" si="2"/>
        <v>1236375</v>
      </c>
      <c r="F44" s="17"/>
      <c r="G44" s="17">
        <v>1236375</v>
      </c>
      <c r="H44" s="64">
        <f t="shared" si="3"/>
        <v>0</v>
      </c>
      <c r="I44" s="17"/>
      <c r="J44" s="17"/>
      <c r="K44" s="64">
        <v>73489</v>
      </c>
      <c r="L44" s="17">
        <v>73489</v>
      </c>
      <c r="M44" s="17"/>
      <c r="N44" s="28">
        <f t="shared" si="4"/>
        <v>143462</v>
      </c>
      <c r="O44" s="17">
        <v>52510</v>
      </c>
      <c r="P44" s="17">
        <v>60000</v>
      </c>
      <c r="Q44" s="17">
        <v>30952</v>
      </c>
      <c r="R44" s="17">
        <v>237999</v>
      </c>
      <c r="S44" s="64">
        <f t="shared" si="5"/>
        <v>0</v>
      </c>
      <c r="T44" s="17"/>
      <c r="U44" s="17"/>
      <c r="V44" s="17">
        <v>400000</v>
      </c>
      <c r="W44" s="78">
        <f t="shared" si="6"/>
        <v>5546925</v>
      </c>
      <c r="X44" s="17">
        <v>380000</v>
      </c>
      <c r="Y44" s="42">
        <f t="shared" si="7"/>
        <v>380000</v>
      </c>
      <c r="Z44" s="48">
        <f t="shared" si="1"/>
        <v>5926925</v>
      </c>
    </row>
    <row r="45" spans="1:26" ht="37.5" x14ac:dyDescent="0.35">
      <c r="A45" s="40" t="s">
        <v>193</v>
      </c>
      <c r="B45" s="41" t="s">
        <v>190</v>
      </c>
      <c r="C45" s="42">
        <f>SUM(C46:C92)</f>
        <v>0</v>
      </c>
      <c r="D45" s="42">
        <f t="shared" ref="D45:X45" si="9">SUM(D46:D92)</f>
        <v>52488000</v>
      </c>
      <c r="E45" s="42">
        <f>SUM(E46:E92)</f>
        <v>11127375</v>
      </c>
      <c r="F45" s="42">
        <f t="shared" ref="F45:G45" si="10">SUM(F46:F92)</f>
        <v>0</v>
      </c>
      <c r="G45" s="42">
        <f t="shared" si="10"/>
        <v>11127375</v>
      </c>
      <c r="H45" s="42">
        <f t="shared" si="9"/>
        <v>0</v>
      </c>
      <c r="I45" s="42">
        <f t="shared" si="9"/>
        <v>0</v>
      </c>
      <c r="J45" s="42">
        <f t="shared" si="9"/>
        <v>0</v>
      </c>
      <c r="K45" s="71">
        <f>SUM(K46:K92)</f>
        <v>229549</v>
      </c>
      <c r="L45" s="42">
        <f>SUM(L46:L92)</f>
        <v>229549</v>
      </c>
      <c r="M45" s="42">
        <f t="shared" si="9"/>
        <v>0</v>
      </c>
      <c r="N45" s="42">
        <f t="shared" si="9"/>
        <v>268794</v>
      </c>
      <c r="O45" s="42">
        <f t="shared" si="9"/>
        <v>142366</v>
      </c>
      <c r="P45" s="42">
        <f t="shared" si="9"/>
        <v>80000</v>
      </c>
      <c r="Q45" s="42">
        <f t="shared" si="9"/>
        <v>46428</v>
      </c>
      <c r="R45" s="42">
        <f t="shared" si="9"/>
        <v>4410316</v>
      </c>
      <c r="S45" s="66">
        <f t="shared" si="9"/>
        <v>0</v>
      </c>
      <c r="T45" s="42">
        <f t="shared" si="9"/>
        <v>0</v>
      </c>
      <c r="U45" s="42">
        <f t="shared" si="9"/>
        <v>0</v>
      </c>
      <c r="V45" s="42">
        <f t="shared" si="9"/>
        <v>961620</v>
      </c>
      <c r="W45" s="42">
        <f t="shared" si="6"/>
        <v>69485654</v>
      </c>
      <c r="X45" s="42">
        <f t="shared" si="9"/>
        <v>8783570</v>
      </c>
      <c r="Y45" s="42">
        <f t="shared" si="7"/>
        <v>8783570</v>
      </c>
      <c r="Z45" s="48">
        <f t="shared" si="1"/>
        <v>78269224</v>
      </c>
    </row>
    <row r="46" spans="1:26" ht="37.5" x14ac:dyDescent="0.3">
      <c r="A46" s="37" t="s">
        <v>37</v>
      </c>
      <c r="B46" s="5" t="s">
        <v>109</v>
      </c>
      <c r="C46" s="43"/>
      <c r="D46" s="17">
        <v>649700</v>
      </c>
      <c r="E46" s="64"/>
      <c r="F46" s="17"/>
      <c r="G46" s="17"/>
      <c r="H46" s="64"/>
      <c r="I46" s="17"/>
      <c r="J46" s="17"/>
      <c r="K46" s="64"/>
      <c r="L46" s="17"/>
      <c r="M46" s="17"/>
      <c r="N46" s="28"/>
      <c r="O46" s="17"/>
      <c r="P46" s="17"/>
      <c r="Q46" s="17"/>
      <c r="R46" s="17">
        <v>66194</v>
      </c>
      <c r="S46" s="64"/>
      <c r="T46" s="17"/>
      <c r="U46" s="17"/>
      <c r="V46" s="17"/>
      <c r="W46" s="78">
        <f t="shared" si="6"/>
        <v>715894</v>
      </c>
      <c r="X46" s="17">
        <v>600000</v>
      </c>
      <c r="Y46" s="42">
        <f t="shared" si="7"/>
        <v>600000</v>
      </c>
      <c r="Z46" s="48">
        <f t="shared" ref="Z46:Z77" si="11">Y46+W46</f>
        <v>1315894</v>
      </c>
    </row>
    <row r="47" spans="1:26" ht="35.85" customHeight="1" x14ac:dyDescent="0.3">
      <c r="A47" s="37" t="s">
        <v>38</v>
      </c>
      <c r="B47" s="5" t="s">
        <v>110</v>
      </c>
      <c r="C47" s="44"/>
      <c r="D47" s="19">
        <v>2616800</v>
      </c>
      <c r="E47" s="64">
        <f t="shared" si="2"/>
        <v>0</v>
      </c>
      <c r="F47" s="17"/>
      <c r="G47" s="17"/>
      <c r="H47" s="64">
        <f t="shared" si="3"/>
        <v>0</v>
      </c>
      <c r="I47" s="17"/>
      <c r="J47" s="17"/>
      <c r="K47" s="64"/>
      <c r="L47" s="17"/>
      <c r="M47" s="17"/>
      <c r="N47" s="28">
        <f t="shared" si="4"/>
        <v>0</v>
      </c>
      <c r="O47" s="17"/>
      <c r="P47" s="17"/>
      <c r="Q47" s="17"/>
      <c r="R47" s="17">
        <v>200387</v>
      </c>
      <c r="S47" s="64">
        <f t="shared" si="5"/>
        <v>0</v>
      </c>
      <c r="T47" s="17"/>
      <c r="U47" s="17"/>
      <c r="V47" s="17"/>
      <c r="W47" s="78">
        <f t="shared" si="6"/>
        <v>2817187</v>
      </c>
      <c r="X47" s="17"/>
      <c r="Y47" s="42">
        <f t="shared" si="7"/>
        <v>0</v>
      </c>
      <c r="Z47" s="48">
        <f t="shared" si="11"/>
        <v>2817187</v>
      </c>
    </row>
    <row r="48" spans="1:26" ht="37.5" x14ac:dyDescent="0.3">
      <c r="A48" s="37" t="s">
        <v>39</v>
      </c>
      <c r="B48" s="5" t="s">
        <v>111</v>
      </c>
      <c r="C48" s="44"/>
      <c r="D48" s="19">
        <v>480800</v>
      </c>
      <c r="E48" s="64">
        <f t="shared" si="2"/>
        <v>0</v>
      </c>
      <c r="F48" s="17"/>
      <c r="G48" s="17"/>
      <c r="H48" s="64">
        <f t="shared" si="3"/>
        <v>0</v>
      </c>
      <c r="I48" s="17"/>
      <c r="J48" s="17"/>
      <c r="K48" s="64"/>
      <c r="L48" s="17"/>
      <c r="M48" s="17"/>
      <c r="N48" s="28">
        <f t="shared" si="4"/>
        <v>0</v>
      </c>
      <c r="O48" s="17"/>
      <c r="P48" s="17"/>
      <c r="Q48" s="17"/>
      <c r="R48" s="17">
        <v>24544</v>
      </c>
      <c r="S48" s="64">
        <f t="shared" si="5"/>
        <v>0</v>
      </c>
      <c r="T48" s="17"/>
      <c r="U48" s="17"/>
      <c r="V48" s="17"/>
      <c r="W48" s="78">
        <f t="shared" si="6"/>
        <v>505344</v>
      </c>
      <c r="X48" s="17"/>
      <c r="Y48" s="42">
        <f t="shared" si="7"/>
        <v>0</v>
      </c>
      <c r="Z48" s="48">
        <f t="shared" si="11"/>
        <v>505344</v>
      </c>
    </row>
    <row r="49" spans="1:26" ht="37.5" x14ac:dyDescent="0.3">
      <c r="A49" s="37" t="s">
        <v>40</v>
      </c>
      <c r="B49" s="5" t="s">
        <v>112</v>
      </c>
      <c r="C49" s="44"/>
      <c r="D49" s="19">
        <v>635100</v>
      </c>
      <c r="E49" s="64">
        <f t="shared" si="2"/>
        <v>0</v>
      </c>
      <c r="F49" s="17"/>
      <c r="G49" s="17"/>
      <c r="H49" s="64">
        <f t="shared" si="3"/>
        <v>0</v>
      </c>
      <c r="I49" s="17"/>
      <c r="J49" s="17"/>
      <c r="K49" s="64"/>
      <c r="L49" s="17"/>
      <c r="M49" s="17"/>
      <c r="N49" s="28">
        <f t="shared" si="4"/>
        <v>0</v>
      </c>
      <c r="O49" s="17"/>
      <c r="P49" s="17"/>
      <c r="Q49" s="17"/>
      <c r="R49" s="17">
        <v>42606</v>
      </c>
      <c r="S49" s="64">
        <f t="shared" si="5"/>
        <v>0</v>
      </c>
      <c r="T49" s="17"/>
      <c r="U49" s="17"/>
      <c r="V49" s="17">
        <v>43320</v>
      </c>
      <c r="W49" s="78">
        <f t="shared" si="6"/>
        <v>721026</v>
      </c>
      <c r="X49" s="17">
        <v>77840</v>
      </c>
      <c r="Y49" s="42">
        <f t="shared" si="7"/>
        <v>77840</v>
      </c>
      <c r="Z49" s="48">
        <f t="shared" si="11"/>
        <v>798866</v>
      </c>
    </row>
    <row r="50" spans="1:26" ht="37.5" x14ac:dyDescent="0.3">
      <c r="A50" s="37" t="s">
        <v>41</v>
      </c>
      <c r="B50" s="5" t="s">
        <v>113</v>
      </c>
      <c r="C50" s="44"/>
      <c r="D50" s="19">
        <v>905600</v>
      </c>
      <c r="E50" s="64">
        <f t="shared" si="2"/>
        <v>1236375</v>
      </c>
      <c r="F50" s="17"/>
      <c r="G50" s="17">
        <v>1236375</v>
      </c>
      <c r="H50" s="64">
        <f t="shared" si="3"/>
        <v>0</v>
      </c>
      <c r="I50" s="17"/>
      <c r="J50" s="17"/>
      <c r="K50" s="64"/>
      <c r="L50" s="17"/>
      <c r="M50" s="17"/>
      <c r="N50" s="28">
        <f t="shared" si="4"/>
        <v>0</v>
      </c>
      <c r="O50" s="17"/>
      <c r="P50" s="17"/>
      <c r="Q50" s="17"/>
      <c r="R50" s="17">
        <v>61625</v>
      </c>
      <c r="S50" s="64">
        <f t="shared" si="5"/>
        <v>0</v>
      </c>
      <c r="T50" s="17"/>
      <c r="U50" s="17"/>
      <c r="V50" s="17">
        <v>412950</v>
      </c>
      <c r="W50" s="78">
        <f t="shared" si="6"/>
        <v>2616550</v>
      </c>
      <c r="X50" s="17"/>
      <c r="Y50" s="42">
        <f t="shared" si="7"/>
        <v>0</v>
      </c>
      <c r="Z50" s="48">
        <f t="shared" si="11"/>
        <v>2616550</v>
      </c>
    </row>
    <row r="51" spans="1:26" ht="37.5" x14ac:dyDescent="0.3">
      <c r="A51" s="37" t="s">
        <v>42</v>
      </c>
      <c r="B51" s="5" t="s">
        <v>114</v>
      </c>
      <c r="C51" s="44"/>
      <c r="D51" s="19">
        <v>3031600</v>
      </c>
      <c r="E51" s="64">
        <f t="shared" si="2"/>
        <v>1236375</v>
      </c>
      <c r="F51" s="17"/>
      <c r="G51" s="17">
        <v>1236375</v>
      </c>
      <c r="H51" s="64">
        <f t="shared" si="3"/>
        <v>0</v>
      </c>
      <c r="I51" s="17"/>
      <c r="J51" s="17"/>
      <c r="K51" s="64"/>
      <c r="L51" s="17"/>
      <c r="M51" s="17"/>
      <c r="N51" s="28">
        <f t="shared" si="4"/>
        <v>0</v>
      </c>
      <c r="O51" s="17"/>
      <c r="P51" s="17"/>
      <c r="Q51" s="17"/>
      <c r="R51" s="17">
        <v>214624</v>
      </c>
      <c r="S51" s="64">
        <f t="shared" si="5"/>
        <v>0</v>
      </c>
      <c r="T51" s="17"/>
      <c r="U51" s="17"/>
      <c r="V51" s="17"/>
      <c r="W51" s="78">
        <f t="shared" si="6"/>
        <v>4482599</v>
      </c>
      <c r="X51" s="17">
        <v>600000</v>
      </c>
      <c r="Y51" s="42">
        <f t="shared" si="7"/>
        <v>600000</v>
      </c>
      <c r="Z51" s="48">
        <f t="shared" si="11"/>
        <v>5082599</v>
      </c>
    </row>
    <row r="52" spans="1:26" ht="37.5" x14ac:dyDescent="0.3">
      <c r="A52" s="37" t="s">
        <v>43</v>
      </c>
      <c r="B52" s="5" t="s">
        <v>115</v>
      </c>
      <c r="C52" s="44"/>
      <c r="D52" s="19">
        <v>1164300</v>
      </c>
      <c r="E52" s="64">
        <f t="shared" si="2"/>
        <v>0</v>
      </c>
      <c r="F52" s="17"/>
      <c r="G52" s="17"/>
      <c r="H52" s="64">
        <f t="shared" si="3"/>
        <v>0</v>
      </c>
      <c r="I52" s="17"/>
      <c r="J52" s="17"/>
      <c r="K52" s="64"/>
      <c r="L52" s="17"/>
      <c r="M52" s="17"/>
      <c r="N52" s="28">
        <f t="shared" si="4"/>
        <v>0</v>
      </c>
      <c r="O52" s="17"/>
      <c r="P52" s="17"/>
      <c r="Q52" s="17"/>
      <c r="R52" s="17">
        <v>90525</v>
      </c>
      <c r="S52" s="64">
        <f t="shared" si="5"/>
        <v>0</v>
      </c>
      <c r="T52" s="17"/>
      <c r="U52" s="17"/>
      <c r="V52" s="17"/>
      <c r="W52" s="78">
        <f t="shared" si="6"/>
        <v>1254825</v>
      </c>
      <c r="X52" s="17">
        <v>400000</v>
      </c>
      <c r="Y52" s="42">
        <f t="shared" si="7"/>
        <v>400000</v>
      </c>
      <c r="Z52" s="48">
        <f t="shared" si="11"/>
        <v>1654825</v>
      </c>
    </row>
    <row r="53" spans="1:26" ht="37.5" x14ac:dyDescent="0.3">
      <c r="A53" s="37" t="s">
        <v>44</v>
      </c>
      <c r="B53" s="5" t="s">
        <v>116</v>
      </c>
      <c r="C53" s="44"/>
      <c r="D53" s="19">
        <v>451300</v>
      </c>
      <c r="E53" s="64">
        <f t="shared" si="2"/>
        <v>0</v>
      </c>
      <c r="F53" s="17"/>
      <c r="G53" s="17"/>
      <c r="H53" s="64">
        <f t="shared" si="3"/>
        <v>0</v>
      </c>
      <c r="I53" s="17"/>
      <c r="J53" s="17"/>
      <c r="K53" s="64"/>
      <c r="L53" s="17"/>
      <c r="M53" s="17"/>
      <c r="N53" s="28">
        <f t="shared" si="4"/>
        <v>0</v>
      </c>
      <c r="O53" s="17"/>
      <c r="P53" s="17"/>
      <c r="Q53" s="17"/>
      <c r="R53" s="17">
        <v>24437</v>
      </c>
      <c r="S53" s="64">
        <f t="shared" si="5"/>
        <v>0</v>
      </c>
      <c r="T53" s="17"/>
      <c r="U53" s="17"/>
      <c r="V53" s="17"/>
      <c r="W53" s="78">
        <f t="shared" si="6"/>
        <v>475737</v>
      </c>
      <c r="X53" s="17"/>
      <c r="Y53" s="42">
        <f t="shared" si="7"/>
        <v>0</v>
      </c>
      <c r="Z53" s="48">
        <f t="shared" si="11"/>
        <v>475737</v>
      </c>
    </row>
    <row r="54" spans="1:26" ht="37.5" x14ac:dyDescent="0.3">
      <c r="A54" s="37" t="s">
        <v>45</v>
      </c>
      <c r="B54" s="5" t="s">
        <v>117</v>
      </c>
      <c r="C54" s="44"/>
      <c r="D54" s="19">
        <v>353100</v>
      </c>
      <c r="E54" s="64">
        <f t="shared" si="2"/>
        <v>0</v>
      </c>
      <c r="F54" s="17"/>
      <c r="G54" s="17"/>
      <c r="H54" s="64">
        <f t="shared" si="3"/>
        <v>0</v>
      </c>
      <c r="I54" s="17"/>
      <c r="J54" s="17"/>
      <c r="K54" s="64"/>
      <c r="L54" s="17"/>
      <c r="M54" s="17"/>
      <c r="N54" s="28">
        <f t="shared" si="4"/>
        <v>0</v>
      </c>
      <c r="O54" s="17"/>
      <c r="P54" s="17"/>
      <c r="Q54" s="17"/>
      <c r="R54" s="17">
        <v>20825</v>
      </c>
      <c r="S54" s="64">
        <f t="shared" si="5"/>
        <v>0</v>
      </c>
      <c r="T54" s="17"/>
      <c r="U54" s="17"/>
      <c r="V54" s="17">
        <v>48600</v>
      </c>
      <c r="W54" s="78">
        <f t="shared" si="6"/>
        <v>422525</v>
      </c>
      <c r="X54" s="17">
        <v>66400</v>
      </c>
      <c r="Y54" s="42">
        <f t="shared" si="7"/>
        <v>66400</v>
      </c>
      <c r="Z54" s="48">
        <f t="shared" si="11"/>
        <v>488925</v>
      </c>
    </row>
    <row r="55" spans="1:26" ht="37.5" x14ac:dyDescent="0.3">
      <c r="A55" s="37" t="s">
        <v>46</v>
      </c>
      <c r="B55" s="5" t="s">
        <v>118</v>
      </c>
      <c r="C55" s="44"/>
      <c r="D55" s="19">
        <v>1944500</v>
      </c>
      <c r="E55" s="64">
        <f t="shared" si="2"/>
        <v>0</v>
      </c>
      <c r="F55" s="17"/>
      <c r="G55" s="17"/>
      <c r="H55" s="64">
        <f t="shared" si="3"/>
        <v>0</v>
      </c>
      <c r="I55" s="17"/>
      <c r="J55" s="17"/>
      <c r="K55" s="64"/>
      <c r="L55" s="17"/>
      <c r="M55" s="17"/>
      <c r="N55" s="28">
        <f t="shared" si="4"/>
        <v>0</v>
      </c>
      <c r="O55" s="17"/>
      <c r="P55" s="17"/>
      <c r="Q55" s="17"/>
      <c r="R55" s="17">
        <v>112412</v>
      </c>
      <c r="S55" s="64">
        <f t="shared" si="5"/>
        <v>0</v>
      </c>
      <c r="T55" s="17"/>
      <c r="U55" s="17"/>
      <c r="V55" s="17"/>
      <c r="W55" s="78">
        <f t="shared" si="6"/>
        <v>2056912</v>
      </c>
      <c r="X55" s="17"/>
      <c r="Y55" s="42">
        <f t="shared" si="7"/>
        <v>0</v>
      </c>
      <c r="Z55" s="48">
        <f t="shared" si="11"/>
        <v>2056912</v>
      </c>
    </row>
    <row r="56" spans="1:26" ht="37.5" x14ac:dyDescent="0.3">
      <c r="A56" s="37" t="s">
        <v>47</v>
      </c>
      <c r="B56" s="5" t="s">
        <v>119</v>
      </c>
      <c r="C56" s="44"/>
      <c r="D56" s="19">
        <v>805400</v>
      </c>
      <c r="E56" s="64">
        <f t="shared" si="2"/>
        <v>0</v>
      </c>
      <c r="F56" s="17"/>
      <c r="G56" s="17"/>
      <c r="H56" s="64">
        <f t="shared" si="3"/>
        <v>0</v>
      </c>
      <c r="I56" s="17"/>
      <c r="J56" s="17"/>
      <c r="K56" s="64"/>
      <c r="L56" s="17"/>
      <c r="M56" s="17"/>
      <c r="N56" s="28">
        <f t="shared" si="4"/>
        <v>0</v>
      </c>
      <c r="O56" s="17"/>
      <c r="P56" s="17"/>
      <c r="Q56" s="17"/>
      <c r="R56" s="17">
        <v>76287</v>
      </c>
      <c r="S56" s="64">
        <f t="shared" si="5"/>
        <v>0</v>
      </c>
      <c r="T56" s="17"/>
      <c r="U56" s="17"/>
      <c r="V56" s="17">
        <v>78750</v>
      </c>
      <c r="W56" s="78">
        <f t="shared" si="6"/>
        <v>960437</v>
      </c>
      <c r="X56" s="17">
        <v>140000</v>
      </c>
      <c r="Y56" s="42">
        <f t="shared" si="7"/>
        <v>140000</v>
      </c>
      <c r="Z56" s="48">
        <f t="shared" si="11"/>
        <v>1100437</v>
      </c>
    </row>
    <row r="57" spans="1:26" ht="37.5" x14ac:dyDescent="0.3">
      <c r="A57" s="37" t="s">
        <v>48</v>
      </c>
      <c r="B57" s="5" t="s">
        <v>120</v>
      </c>
      <c r="C57" s="45"/>
      <c r="D57" s="19">
        <v>2631200</v>
      </c>
      <c r="E57" s="64">
        <f t="shared" si="2"/>
        <v>1236375</v>
      </c>
      <c r="F57" s="17"/>
      <c r="G57" s="17">
        <v>1236375</v>
      </c>
      <c r="H57" s="64">
        <f t="shared" si="3"/>
        <v>0</v>
      </c>
      <c r="I57" s="17"/>
      <c r="J57" s="17"/>
      <c r="K57" s="64"/>
      <c r="L57" s="17"/>
      <c r="M57" s="17"/>
      <c r="N57" s="28">
        <f t="shared" si="4"/>
        <v>0</v>
      </c>
      <c r="O57" s="17"/>
      <c r="P57" s="17"/>
      <c r="Q57" s="17"/>
      <c r="R57" s="17">
        <v>171168</v>
      </c>
      <c r="S57" s="64">
        <f t="shared" si="5"/>
        <v>0</v>
      </c>
      <c r="T57" s="17"/>
      <c r="U57" s="17"/>
      <c r="V57" s="17"/>
      <c r="W57" s="78">
        <f t="shared" si="6"/>
        <v>4038743</v>
      </c>
      <c r="X57" s="17">
        <v>350000</v>
      </c>
      <c r="Y57" s="42">
        <f t="shared" si="7"/>
        <v>350000</v>
      </c>
      <c r="Z57" s="48">
        <f t="shared" si="11"/>
        <v>4388743</v>
      </c>
    </row>
    <row r="58" spans="1:26" ht="37.5" x14ac:dyDescent="0.3">
      <c r="A58" s="37" t="s">
        <v>49</v>
      </c>
      <c r="B58" s="5" t="s">
        <v>121</v>
      </c>
      <c r="C58" s="45"/>
      <c r="D58" s="19">
        <v>946400</v>
      </c>
      <c r="E58" s="64">
        <f t="shared" si="2"/>
        <v>0</v>
      </c>
      <c r="F58" s="17"/>
      <c r="G58" s="17"/>
      <c r="H58" s="64">
        <f t="shared" si="3"/>
        <v>0</v>
      </c>
      <c r="I58" s="17"/>
      <c r="J58" s="17"/>
      <c r="K58" s="64"/>
      <c r="L58" s="17"/>
      <c r="M58" s="17"/>
      <c r="N58" s="28">
        <f t="shared" si="4"/>
        <v>0</v>
      </c>
      <c r="O58" s="17"/>
      <c r="P58" s="17"/>
      <c r="Q58" s="17"/>
      <c r="R58" s="17">
        <v>58544</v>
      </c>
      <c r="S58" s="64">
        <f t="shared" si="5"/>
        <v>0</v>
      </c>
      <c r="T58" s="17"/>
      <c r="U58" s="17"/>
      <c r="V58" s="17"/>
      <c r="W58" s="78">
        <f t="shared" si="6"/>
        <v>1004944</v>
      </c>
      <c r="X58" s="17"/>
      <c r="Y58" s="42">
        <f t="shared" si="7"/>
        <v>0</v>
      </c>
      <c r="Z58" s="48">
        <f t="shared" si="11"/>
        <v>1004944</v>
      </c>
    </row>
    <row r="59" spans="1:26" ht="37.5" x14ac:dyDescent="0.3">
      <c r="A59" s="37" t="s">
        <v>50</v>
      </c>
      <c r="B59" s="5" t="s">
        <v>122</v>
      </c>
      <c r="C59" s="45"/>
      <c r="D59" s="19">
        <v>474900</v>
      </c>
      <c r="E59" s="64">
        <f t="shared" si="2"/>
        <v>0</v>
      </c>
      <c r="F59" s="17"/>
      <c r="G59" s="17"/>
      <c r="H59" s="64">
        <f t="shared" si="3"/>
        <v>0</v>
      </c>
      <c r="I59" s="17"/>
      <c r="J59" s="17"/>
      <c r="K59" s="64"/>
      <c r="L59" s="17"/>
      <c r="M59" s="17"/>
      <c r="N59" s="28">
        <f t="shared" si="4"/>
        <v>0</v>
      </c>
      <c r="O59" s="17"/>
      <c r="P59" s="17"/>
      <c r="Q59" s="17"/>
      <c r="R59" s="17">
        <v>24969</v>
      </c>
      <c r="S59" s="64">
        <f t="shared" si="5"/>
        <v>0</v>
      </c>
      <c r="T59" s="17"/>
      <c r="U59" s="17"/>
      <c r="V59" s="17"/>
      <c r="W59" s="78">
        <f t="shared" si="6"/>
        <v>499869</v>
      </c>
      <c r="X59" s="17"/>
      <c r="Y59" s="42">
        <f t="shared" si="7"/>
        <v>0</v>
      </c>
      <c r="Z59" s="48">
        <f t="shared" si="11"/>
        <v>499869</v>
      </c>
    </row>
    <row r="60" spans="1:26" ht="37.5" x14ac:dyDescent="0.3">
      <c r="A60" s="39" t="s">
        <v>51</v>
      </c>
      <c r="B60" s="5" t="s">
        <v>184</v>
      </c>
      <c r="C60" s="45"/>
      <c r="D60" s="19">
        <v>1995800</v>
      </c>
      <c r="E60" s="64">
        <f t="shared" si="2"/>
        <v>0</v>
      </c>
      <c r="F60" s="17"/>
      <c r="G60" s="17"/>
      <c r="H60" s="64">
        <f t="shared" si="3"/>
        <v>0</v>
      </c>
      <c r="I60" s="17"/>
      <c r="J60" s="17"/>
      <c r="K60" s="64"/>
      <c r="L60" s="17"/>
      <c r="M60" s="17"/>
      <c r="N60" s="28">
        <f t="shared" si="4"/>
        <v>0</v>
      </c>
      <c r="O60" s="17"/>
      <c r="P60" s="17"/>
      <c r="Q60" s="17"/>
      <c r="R60" s="17">
        <v>74056</v>
      </c>
      <c r="S60" s="64">
        <f t="shared" si="5"/>
        <v>0</v>
      </c>
      <c r="T60" s="17"/>
      <c r="U60" s="17"/>
      <c r="V60" s="17"/>
      <c r="W60" s="78">
        <f t="shared" si="6"/>
        <v>2069856</v>
      </c>
      <c r="X60" s="17">
        <v>600000</v>
      </c>
      <c r="Y60" s="42">
        <f t="shared" si="7"/>
        <v>600000</v>
      </c>
      <c r="Z60" s="48">
        <f t="shared" si="11"/>
        <v>2669856</v>
      </c>
    </row>
    <row r="61" spans="1:26" ht="37.5" x14ac:dyDescent="0.3">
      <c r="A61" s="37" t="s">
        <v>52</v>
      </c>
      <c r="B61" s="5" t="s">
        <v>123</v>
      </c>
      <c r="C61" s="45"/>
      <c r="D61" s="19">
        <v>650100</v>
      </c>
      <c r="E61" s="64">
        <f t="shared" si="2"/>
        <v>0</v>
      </c>
      <c r="F61" s="17"/>
      <c r="G61" s="17"/>
      <c r="H61" s="64">
        <f t="shared" si="3"/>
        <v>0</v>
      </c>
      <c r="I61" s="17"/>
      <c r="J61" s="17"/>
      <c r="K61" s="64"/>
      <c r="L61" s="17"/>
      <c r="M61" s="17"/>
      <c r="N61" s="28">
        <f t="shared" si="4"/>
        <v>0</v>
      </c>
      <c r="O61" s="17"/>
      <c r="P61" s="17"/>
      <c r="Q61" s="17"/>
      <c r="R61" s="17">
        <v>44731</v>
      </c>
      <c r="S61" s="64">
        <f t="shared" si="5"/>
        <v>0</v>
      </c>
      <c r="T61" s="17"/>
      <c r="U61" s="17"/>
      <c r="V61" s="17"/>
      <c r="W61" s="78">
        <f t="shared" si="6"/>
        <v>694831</v>
      </c>
      <c r="X61" s="17"/>
      <c r="Y61" s="42">
        <f t="shared" si="7"/>
        <v>0</v>
      </c>
      <c r="Z61" s="48">
        <f t="shared" si="11"/>
        <v>694831</v>
      </c>
    </row>
    <row r="62" spans="1:26" ht="37.5" x14ac:dyDescent="0.3">
      <c r="A62" s="37" t="s">
        <v>53</v>
      </c>
      <c r="B62" s="5" t="s">
        <v>124</v>
      </c>
      <c r="C62" s="45"/>
      <c r="D62" s="19">
        <v>2954900</v>
      </c>
      <c r="E62" s="64">
        <f t="shared" si="2"/>
        <v>0</v>
      </c>
      <c r="F62" s="17"/>
      <c r="G62" s="17"/>
      <c r="H62" s="64">
        <f t="shared" si="3"/>
        <v>0</v>
      </c>
      <c r="I62" s="17"/>
      <c r="J62" s="17"/>
      <c r="K62" s="64"/>
      <c r="L62" s="17"/>
      <c r="M62" s="17"/>
      <c r="N62" s="28">
        <f t="shared" si="4"/>
        <v>0</v>
      </c>
      <c r="O62" s="17"/>
      <c r="P62" s="17"/>
      <c r="Q62" s="17"/>
      <c r="R62" s="17">
        <v>188699</v>
      </c>
      <c r="S62" s="64">
        <f t="shared" si="5"/>
        <v>0</v>
      </c>
      <c r="T62" s="17"/>
      <c r="U62" s="17"/>
      <c r="V62" s="17"/>
      <c r="W62" s="78">
        <f t="shared" si="6"/>
        <v>3143599</v>
      </c>
      <c r="X62" s="17">
        <v>240000</v>
      </c>
      <c r="Y62" s="42">
        <f t="shared" si="7"/>
        <v>240000</v>
      </c>
      <c r="Z62" s="48">
        <f t="shared" si="11"/>
        <v>3383599</v>
      </c>
    </row>
    <row r="63" spans="1:26" ht="37.5" x14ac:dyDescent="0.3">
      <c r="A63" s="37" t="s">
        <v>54</v>
      </c>
      <c r="B63" s="5" t="s">
        <v>125</v>
      </c>
      <c r="C63" s="45"/>
      <c r="D63" s="19">
        <v>510100</v>
      </c>
      <c r="E63" s="64">
        <f t="shared" si="2"/>
        <v>0</v>
      </c>
      <c r="F63" s="17"/>
      <c r="G63" s="17"/>
      <c r="H63" s="64">
        <f t="shared" si="3"/>
        <v>0</v>
      </c>
      <c r="I63" s="17"/>
      <c r="J63" s="17"/>
      <c r="K63" s="64"/>
      <c r="L63" s="17"/>
      <c r="M63" s="17"/>
      <c r="N63" s="28">
        <f t="shared" si="4"/>
        <v>0</v>
      </c>
      <c r="O63" s="17"/>
      <c r="P63" s="17"/>
      <c r="Q63" s="17"/>
      <c r="R63" s="17">
        <v>27837</v>
      </c>
      <c r="S63" s="64">
        <f t="shared" si="5"/>
        <v>0</v>
      </c>
      <c r="T63" s="17"/>
      <c r="U63" s="17"/>
      <c r="V63" s="17"/>
      <c r="W63" s="78">
        <f t="shared" si="6"/>
        <v>537937</v>
      </c>
      <c r="X63" s="17"/>
      <c r="Y63" s="42">
        <f t="shared" si="7"/>
        <v>0</v>
      </c>
      <c r="Z63" s="48">
        <f t="shared" si="11"/>
        <v>537937</v>
      </c>
    </row>
    <row r="64" spans="1:26" ht="37.5" x14ac:dyDescent="0.3">
      <c r="A64" s="37" t="s">
        <v>55</v>
      </c>
      <c r="B64" s="5" t="s">
        <v>126</v>
      </c>
      <c r="C64" s="45"/>
      <c r="D64" s="19">
        <v>1835900</v>
      </c>
      <c r="E64" s="64">
        <f t="shared" si="2"/>
        <v>0</v>
      </c>
      <c r="F64" s="17"/>
      <c r="G64" s="17"/>
      <c r="H64" s="64">
        <f t="shared" si="3"/>
        <v>0</v>
      </c>
      <c r="I64" s="17"/>
      <c r="J64" s="17"/>
      <c r="K64" s="64"/>
      <c r="L64" s="17"/>
      <c r="M64" s="17"/>
      <c r="N64" s="28">
        <f t="shared" si="4"/>
        <v>0</v>
      </c>
      <c r="O64" s="17"/>
      <c r="P64" s="17"/>
      <c r="Q64" s="17"/>
      <c r="R64" s="17">
        <v>106675</v>
      </c>
      <c r="S64" s="64">
        <f t="shared" si="5"/>
        <v>0</v>
      </c>
      <c r="T64" s="17"/>
      <c r="U64" s="17"/>
      <c r="V64" s="17"/>
      <c r="W64" s="78">
        <f t="shared" si="6"/>
        <v>1942575</v>
      </c>
      <c r="X64" s="17"/>
      <c r="Y64" s="42">
        <f t="shared" si="7"/>
        <v>0</v>
      </c>
      <c r="Z64" s="48">
        <f t="shared" si="11"/>
        <v>1942575</v>
      </c>
    </row>
    <row r="65" spans="1:26" ht="37.5" x14ac:dyDescent="0.3">
      <c r="A65" s="37" t="s">
        <v>56</v>
      </c>
      <c r="B65" s="5" t="s">
        <v>127</v>
      </c>
      <c r="C65" s="46"/>
      <c r="D65" s="19">
        <v>343000</v>
      </c>
      <c r="E65" s="64">
        <f t="shared" si="2"/>
        <v>0</v>
      </c>
      <c r="F65" s="17"/>
      <c r="G65" s="17"/>
      <c r="H65" s="64">
        <f t="shared" si="3"/>
        <v>0</v>
      </c>
      <c r="I65" s="17"/>
      <c r="J65" s="17"/>
      <c r="K65" s="64"/>
      <c r="L65" s="17"/>
      <c r="M65" s="17"/>
      <c r="N65" s="28">
        <f t="shared" si="4"/>
        <v>0</v>
      </c>
      <c r="O65" s="17"/>
      <c r="P65" s="17"/>
      <c r="Q65" s="17"/>
      <c r="R65" s="17">
        <v>28687</v>
      </c>
      <c r="S65" s="64">
        <f t="shared" si="5"/>
        <v>0</v>
      </c>
      <c r="T65" s="17"/>
      <c r="U65" s="17"/>
      <c r="V65" s="17"/>
      <c r="W65" s="78">
        <f t="shared" si="6"/>
        <v>371687</v>
      </c>
      <c r="X65" s="17">
        <v>298360</v>
      </c>
      <c r="Y65" s="42">
        <f t="shared" si="7"/>
        <v>298360</v>
      </c>
      <c r="Z65" s="48">
        <f t="shared" si="11"/>
        <v>670047</v>
      </c>
    </row>
    <row r="66" spans="1:26" ht="37.5" x14ac:dyDescent="0.3">
      <c r="A66" s="37" t="s">
        <v>57</v>
      </c>
      <c r="B66" s="5" t="s">
        <v>128</v>
      </c>
      <c r="C66" s="46"/>
      <c r="D66" s="19">
        <v>2235200</v>
      </c>
      <c r="E66" s="64">
        <f t="shared" si="2"/>
        <v>1236375</v>
      </c>
      <c r="F66" s="17"/>
      <c r="G66" s="17">
        <v>1236375</v>
      </c>
      <c r="H66" s="64">
        <f t="shared" si="3"/>
        <v>0</v>
      </c>
      <c r="I66" s="17"/>
      <c r="J66" s="17"/>
      <c r="K66" s="64"/>
      <c r="L66" s="17"/>
      <c r="M66" s="17"/>
      <c r="N66" s="28">
        <f t="shared" si="4"/>
        <v>0</v>
      </c>
      <c r="O66" s="17"/>
      <c r="P66" s="17"/>
      <c r="Q66" s="17"/>
      <c r="R66" s="17">
        <v>228437</v>
      </c>
      <c r="S66" s="64">
        <f t="shared" si="5"/>
        <v>0</v>
      </c>
      <c r="T66" s="17"/>
      <c r="U66" s="17"/>
      <c r="V66" s="17"/>
      <c r="W66" s="78">
        <f t="shared" si="6"/>
        <v>3700012</v>
      </c>
      <c r="X66" s="17"/>
      <c r="Y66" s="42">
        <f t="shared" si="7"/>
        <v>0</v>
      </c>
      <c r="Z66" s="48">
        <f t="shared" si="11"/>
        <v>3700012</v>
      </c>
    </row>
    <row r="67" spans="1:26" ht="37.5" x14ac:dyDescent="0.3">
      <c r="A67" s="37" t="s">
        <v>58</v>
      </c>
      <c r="B67" s="5" t="s">
        <v>129</v>
      </c>
      <c r="C67" s="46"/>
      <c r="D67" s="19">
        <v>683100</v>
      </c>
      <c r="E67" s="64">
        <f t="shared" si="2"/>
        <v>0</v>
      </c>
      <c r="F67" s="17"/>
      <c r="G67" s="17"/>
      <c r="H67" s="64">
        <f t="shared" si="3"/>
        <v>0</v>
      </c>
      <c r="I67" s="17"/>
      <c r="J67" s="17"/>
      <c r="K67" s="64"/>
      <c r="L67" s="17"/>
      <c r="M67" s="17"/>
      <c r="N67" s="28">
        <f t="shared" si="4"/>
        <v>0</v>
      </c>
      <c r="O67" s="17"/>
      <c r="P67" s="17"/>
      <c r="Q67" s="17"/>
      <c r="R67" s="17">
        <v>56100</v>
      </c>
      <c r="S67" s="64">
        <f t="shared" si="5"/>
        <v>0</v>
      </c>
      <c r="T67" s="17"/>
      <c r="U67" s="17"/>
      <c r="V67" s="17"/>
      <c r="W67" s="78">
        <f t="shared" si="6"/>
        <v>739200</v>
      </c>
      <c r="X67" s="17">
        <v>584000</v>
      </c>
      <c r="Y67" s="42">
        <f t="shared" si="7"/>
        <v>584000</v>
      </c>
      <c r="Z67" s="48">
        <f t="shared" si="11"/>
        <v>1323200</v>
      </c>
    </row>
    <row r="68" spans="1:26" ht="37.5" x14ac:dyDescent="0.3">
      <c r="A68" s="37" t="s">
        <v>59</v>
      </c>
      <c r="B68" s="5" t="s">
        <v>130</v>
      </c>
      <c r="C68" s="46"/>
      <c r="D68" s="19">
        <v>658400</v>
      </c>
      <c r="E68" s="64">
        <f t="shared" si="2"/>
        <v>0</v>
      </c>
      <c r="F68" s="17"/>
      <c r="G68" s="17"/>
      <c r="H68" s="64">
        <f t="shared" si="3"/>
        <v>0</v>
      </c>
      <c r="I68" s="17"/>
      <c r="J68" s="17"/>
      <c r="K68" s="64"/>
      <c r="L68" s="17"/>
      <c r="M68" s="17"/>
      <c r="N68" s="28">
        <f t="shared" si="4"/>
        <v>0</v>
      </c>
      <c r="O68" s="17"/>
      <c r="P68" s="17"/>
      <c r="Q68" s="17"/>
      <c r="R68" s="17">
        <v>39419</v>
      </c>
      <c r="S68" s="64">
        <f t="shared" si="5"/>
        <v>0</v>
      </c>
      <c r="T68" s="17"/>
      <c r="U68" s="17"/>
      <c r="V68" s="17"/>
      <c r="W68" s="78">
        <f t="shared" si="6"/>
        <v>697819</v>
      </c>
      <c r="X68" s="17">
        <v>600000</v>
      </c>
      <c r="Y68" s="42">
        <f t="shared" si="7"/>
        <v>600000</v>
      </c>
      <c r="Z68" s="48">
        <f t="shared" si="11"/>
        <v>1297819</v>
      </c>
    </row>
    <row r="69" spans="1:26" ht="37.5" x14ac:dyDescent="0.3">
      <c r="A69" s="37" t="s">
        <v>60</v>
      </c>
      <c r="B69" s="5" t="s">
        <v>131</v>
      </c>
      <c r="C69" s="46"/>
      <c r="D69" s="19">
        <v>2239200</v>
      </c>
      <c r="E69" s="64">
        <f t="shared" si="2"/>
        <v>0</v>
      </c>
      <c r="F69" s="17"/>
      <c r="G69" s="17"/>
      <c r="H69" s="64">
        <f t="shared" si="3"/>
        <v>0</v>
      </c>
      <c r="I69" s="17"/>
      <c r="J69" s="17"/>
      <c r="K69" s="64"/>
      <c r="L69" s="17"/>
      <c r="M69" s="17"/>
      <c r="N69" s="28">
        <f t="shared" si="4"/>
        <v>0</v>
      </c>
      <c r="O69" s="17"/>
      <c r="P69" s="17"/>
      <c r="Q69" s="17"/>
      <c r="R69" s="17">
        <v>146731</v>
      </c>
      <c r="S69" s="64">
        <f t="shared" si="5"/>
        <v>0</v>
      </c>
      <c r="T69" s="17"/>
      <c r="U69" s="17"/>
      <c r="V69" s="17"/>
      <c r="W69" s="78">
        <f t="shared" si="6"/>
        <v>2385931</v>
      </c>
      <c r="X69" s="17">
        <v>800000</v>
      </c>
      <c r="Y69" s="42">
        <f t="shared" si="7"/>
        <v>800000</v>
      </c>
      <c r="Z69" s="48">
        <f t="shared" si="11"/>
        <v>3185931</v>
      </c>
    </row>
    <row r="70" spans="1:26" ht="37.5" x14ac:dyDescent="0.3">
      <c r="A70" s="37" t="s">
        <v>61</v>
      </c>
      <c r="B70" s="5" t="s">
        <v>132</v>
      </c>
      <c r="C70" s="46"/>
      <c r="D70" s="19">
        <v>1084200</v>
      </c>
      <c r="E70" s="64">
        <f t="shared" si="2"/>
        <v>0</v>
      </c>
      <c r="F70" s="17"/>
      <c r="G70" s="17"/>
      <c r="H70" s="64">
        <f t="shared" si="3"/>
        <v>0</v>
      </c>
      <c r="I70" s="17"/>
      <c r="J70" s="17"/>
      <c r="K70" s="64"/>
      <c r="L70" s="17"/>
      <c r="M70" s="17"/>
      <c r="N70" s="28">
        <f t="shared" si="4"/>
        <v>0</v>
      </c>
      <c r="O70" s="17"/>
      <c r="P70" s="17"/>
      <c r="Q70" s="17"/>
      <c r="R70" s="17">
        <v>60987</v>
      </c>
      <c r="S70" s="64">
        <f t="shared" si="5"/>
        <v>0</v>
      </c>
      <c r="T70" s="17"/>
      <c r="U70" s="17"/>
      <c r="V70" s="17"/>
      <c r="W70" s="78">
        <f t="shared" si="6"/>
        <v>1145187</v>
      </c>
      <c r="X70" s="17"/>
      <c r="Y70" s="42">
        <f t="shared" si="7"/>
        <v>0</v>
      </c>
      <c r="Z70" s="48">
        <f t="shared" si="11"/>
        <v>1145187</v>
      </c>
    </row>
    <row r="71" spans="1:26" ht="37.5" x14ac:dyDescent="0.3">
      <c r="A71" s="37" t="s">
        <v>62</v>
      </c>
      <c r="B71" s="5" t="s">
        <v>133</v>
      </c>
      <c r="C71" s="46"/>
      <c r="D71" s="19">
        <v>769500</v>
      </c>
      <c r="E71" s="64">
        <f t="shared" si="2"/>
        <v>0</v>
      </c>
      <c r="F71" s="17"/>
      <c r="G71" s="17"/>
      <c r="H71" s="64">
        <f t="shared" si="3"/>
        <v>0</v>
      </c>
      <c r="I71" s="17"/>
      <c r="J71" s="17"/>
      <c r="K71" s="64"/>
      <c r="L71" s="17"/>
      <c r="M71" s="17"/>
      <c r="N71" s="28">
        <f t="shared" si="4"/>
        <v>0</v>
      </c>
      <c r="O71" s="17"/>
      <c r="P71" s="17"/>
      <c r="Q71" s="17"/>
      <c r="R71" s="17">
        <v>33469</v>
      </c>
      <c r="S71" s="64">
        <f t="shared" si="5"/>
        <v>0</v>
      </c>
      <c r="T71" s="17"/>
      <c r="U71" s="17"/>
      <c r="V71" s="17"/>
      <c r="W71" s="78">
        <f t="shared" si="6"/>
        <v>802969</v>
      </c>
      <c r="X71" s="17"/>
      <c r="Y71" s="42">
        <f t="shared" si="7"/>
        <v>0</v>
      </c>
      <c r="Z71" s="48">
        <f t="shared" si="11"/>
        <v>802969</v>
      </c>
    </row>
    <row r="72" spans="1:26" ht="37.5" x14ac:dyDescent="0.3">
      <c r="A72" s="37" t="s">
        <v>63</v>
      </c>
      <c r="B72" s="5" t="s">
        <v>134</v>
      </c>
      <c r="C72" s="46"/>
      <c r="D72" s="19">
        <v>730400</v>
      </c>
      <c r="E72" s="64">
        <f t="shared" si="2"/>
        <v>0</v>
      </c>
      <c r="F72" s="17"/>
      <c r="G72" s="17"/>
      <c r="H72" s="64">
        <f t="shared" si="3"/>
        <v>0</v>
      </c>
      <c r="I72" s="17"/>
      <c r="J72" s="17"/>
      <c r="K72" s="64"/>
      <c r="L72" s="17"/>
      <c r="M72" s="17"/>
      <c r="N72" s="28">
        <f t="shared" si="4"/>
        <v>0</v>
      </c>
      <c r="O72" s="17"/>
      <c r="P72" s="17"/>
      <c r="Q72" s="17"/>
      <c r="R72" s="17">
        <v>42394</v>
      </c>
      <c r="S72" s="64">
        <f t="shared" si="5"/>
        <v>0</v>
      </c>
      <c r="T72" s="17"/>
      <c r="U72" s="17"/>
      <c r="V72" s="17"/>
      <c r="W72" s="78">
        <f t="shared" si="6"/>
        <v>772794</v>
      </c>
      <c r="X72" s="17">
        <v>598370</v>
      </c>
      <c r="Y72" s="42">
        <f t="shared" si="7"/>
        <v>598370</v>
      </c>
      <c r="Z72" s="48">
        <f t="shared" si="11"/>
        <v>1371164</v>
      </c>
    </row>
    <row r="73" spans="1:26" ht="37.5" x14ac:dyDescent="0.3">
      <c r="A73" s="37" t="s">
        <v>64</v>
      </c>
      <c r="B73" s="5" t="s">
        <v>135</v>
      </c>
      <c r="C73" s="46"/>
      <c r="D73" s="19">
        <v>931700</v>
      </c>
      <c r="E73" s="64">
        <f t="shared" si="2"/>
        <v>0</v>
      </c>
      <c r="F73" s="17"/>
      <c r="G73" s="17"/>
      <c r="H73" s="64">
        <f t="shared" si="3"/>
        <v>0</v>
      </c>
      <c r="I73" s="17"/>
      <c r="J73" s="17"/>
      <c r="K73" s="64"/>
      <c r="L73" s="17"/>
      <c r="M73" s="17"/>
      <c r="N73" s="28">
        <f t="shared" si="4"/>
        <v>0</v>
      </c>
      <c r="O73" s="17"/>
      <c r="P73" s="17"/>
      <c r="Q73" s="17"/>
      <c r="R73" s="17">
        <v>48875</v>
      </c>
      <c r="S73" s="64">
        <f t="shared" si="5"/>
        <v>0</v>
      </c>
      <c r="T73" s="17"/>
      <c r="U73" s="17"/>
      <c r="V73" s="17"/>
      <c r="W73" s="78">
        <f t="shared" si="6"/>
        <v>980575</v>
      </c>
      <c r="X73" s="17"/>
      <c r="Y73" s="42">
        <f t="shared" si="7"/>
        <v>0</v>
      </c>
      <c r="Z73" s="48">
        <f t="shared" si="11"/>
        <v>980575</v>
      </c>
    </row>
    <row r="74" spans="1:26" ht="37.5" x14ac:dyDescent="0.3">
      <c r="A74" s="37" t="s">
        <v>65</v>
      </c>
      <c r="B74" s="5" t="s">
        <v>136</v>
      </c>
      <c r="C74" s="46"/>
      <c r="D74" s="19">
        <v>693400</v>
      </c>
      <c r="E74" s="64">
        <f t="shared" si="2"/>
        <v>0</v>
      </c>
      <c r="F74" s="17"/>
      <c r="G74" s="17"/>
      <c r="H74" s="64">
        <f t="shared" si="3"/>
        <v>0</v>
      </c>
      <c r="I74" s="17"/>
      <c r="J74" s="17"/>
      <c r="K74" s="64"/>
      <c r="L74" s="17"/>
      <c r="M74" s="17"/>
      <c r="N74" s="28">
        <f t="shared" si="4"/>
        <v>0</v>
      </c>
      <c r="O74" s="17"/>
      <c r="P74" s="17"/>
      <c r="Q74" s="17"/>
      <c r="R74" s="17">
        <v>40800</v>
      </c>
      <c r="S74" s="64">
        <f t="shared" si="5"/>
        <v>0</v>
      </c>
      <c r="T74" s="17"/>
      <c r="U74" s="17"/>
      <c r="V74" s="17"/>
      <c r="W74" s="78">
        <f t="shared" si="6"/>
        <v>734200</v>
      </c>
      <c r="X74" s="17"/>
      <c r="Y74" s="42">
        <f t="shared" si="7"/>
        <v>0</v>
      </c>
      <c r="Z74" s="48">
        <f t="shared" si="11"/>
        <v>734200</v>
      </c>
    </row>
    <row r="75" spans="1:26" ht="37.5" x14ac:dyDescent="0.3">
      <c r="A75" s="37" t="s">
        <v>66</v>
      </c>
      <c r="B75" s="5" t="s">
        <v>137</v>
      </c>
      <c r="C75" s="46"/>
      <c r="D75" s="19">
        <v>1605100</v>
      </c>
      <c r="E75" s="64">
        <f t="shared" si="2"/>
        <v>0</v>
      </c>
      <c r="F75" s="17"/>
      <c r="G75" s="17"/>
      <c r="H75" s="64">
        <f t="shared" si="3"/>
        <v>0</v>
      </c>
      <c r="I75" s="17"/>
      <c r="J75" s="17"/>
      <c r="K75" s="64"/>
      <c r="L75" s="17"/>
      <c r="M75" s="17"/>
      <c r="N75" s="28">
        <f t="shared" si="4"/>
        <v>0</v>
      </c>
      <c r="O75" s="17"/>
      <c r="P75" s="17"/>
      <c r="Q75" s="17"/>
      <c r="R75" s="17">
        <v>93606</v>
      </c>
      <c r="S75" s="64">
        <f t="shared" si="5"/>
        <v>0</v>
      </c>
      <c r="T75" s="17"/>
      <c r="U75" s="17"/>
      <c r="V75" s="17"/>
      <c r="W75" s="78">
        <f t="shared" si="6"/>
        <v>1698706</v>
      </c>
      <c r="X75" s="17"/>
      <c r="Y75" s="42">
        <f t="shared" si="7"/>
        <v>0</v>
      </c>
      <c r="Z75" s="48">
        <f t="shared" si="11"/>
        <v>1698706</v>
      </c>
    </row>
    <row r="76" spans="1:26" ht="37.5" x14ac:dyDescent="0.3">
      <c r="A76" s="37" t="s">
        <v>67</v>
      </c>
      <c r="B76" s="5" t="s">
        <v>138</v>
      </c>
      <c r="C76" s="46"/>
      <c r="D76" s="19">
        <v>633000</v>
      </c>
      <c r="E76" s="64">
        <f t="shared" si="2"/>
        <v>0</v>
      </c>
      <c r="F76" s="17"/>
      <c r="G76" s="17"/>
      <c r="H76" s="64">
        <f t="shared" si="3"/>
        <v>0</v>
      </c>
      <c r="I76" s="17"/>
      <c r="J76" s="17"/>
      <c r="K76" s="64"/>
      <c r="L76" s="17"/>
      <c r="M76" s="17"/>
      <c r="N76" s="28">
        <f t="shared" si="4"/>
        <v>0</v>
      </c>
      <c r="O76" s="17"/>
      <c r="P76" s="17"/>
      <c r="Q76" s="17"/>
      <c r="R76" s="17">
        <v>36550</v>
      </c>
      <c r="S76" s="64">
        <f t="shared" si="5"/>
        <v>0</v>
      </c>
      <c r="T76" s="17"/>
      <c r="U76" s="17"/>
      <c r="V76" s="17">
        <v>178000</v>
      </c>
      <c r="W76" s="78">
        <f t="shared" si="6"/>
        <v>847550</v>
      </c>
      <c r="X76" s="17">
        <v>328600</v>
      </c>
      <c r="Y76" s="42">
        <f t="shared" si="7"/>
        <v>328600</v>
      </c>
      <c r="Z76" s="48">
        <f t="shared" si="11"/>
        <v>1176150</v>
      </c>
    </row>
    <row r="77" spans="1:26" ht="37.5" x14ac:dyDescent="0.3">
      <c r="A77" s="37" t="s">
        <v>68</v>
      </c>
      <c r="B77" s="5" t="s">
        <v>139</v>
      </c>
      <c r="C77" s="46"/>
      <c r="D77" s="19">
        <v>533000</v>
      </c>
      <c r="E77" s="64">
        <f t="shared" si="2"/>
        <v>0</v>
      </c>
      <c r="F77" s="17"/>
      <c r="G77" s="17"/>
      <c r="H77" s="64">
        <f t="shared" si="3"/>
        <v>0</v>
      </c>
      <c r="I77" s="17"/>
      <c r="J77" s="17"/>
      <c r="K77" s="64"/>
      <c r="L77" s="17"/>
      <c r="M77" s="17"/>
      <c r="N77" s="28">
        <f t="shared" si="4"/>
        <v>0</v>
      </c>
      <c r="O77" s="17"/>
      <c r="P77" s="17"/>
      <c r="Q77" s="17"/>
      <c r="R77" s="17">
        <v>37400</v>
      </c>
      <c r="S77" s="64">
        <f t="shared" si="5"/>
        <v>0</v>
      </c>
      <c r="T77" s="17"/>
      <c r="U77" s="17"/>
      <c r="V77" s="17"/>
      <c r="W77" s="78">
        <f t="shared" si="6"/>
        <v>570400</v>
      </c>
      <c r="X77" s="17"/>
      <c r="Y77" s="42">
        <f t="shared" si="7"/>
        <v>0</v>
      </c>
      <c r="Z77" s="48">
        <f t="shared" si="11"/>
        <v>570400</v>
      </c>
    </row>
    <row r="78" spans="1:26" ht="37.5" x14ac:dyDescent="0.3">
      <c r="A78" s="37" t="s">
        <v>69</v>
      </c>
      <c r="B78" s="5" t="s">
        <v>140</v>
      </c>
      <c r="C78" s="46"/>
      <c r="D78" s="19">
        <v>788100</v>
      </c>
      <c r="E78" s="64">
        <f t="shared" si="2"/>
        <v>0</v>
      </c>
      <c r="F78" s="17"/>
      <c r="G78" s="17"/>
      <c r="H78" s="64">
        <f t="shared" si="3"/>
        <v>0</v>
      </c>
      <c r="I78" s="17"/>
      <c r="J78" s="17"/>
      <c r="K78" s="64"/>
      <c r="L78" s="17"/>
      <c r="M78" s="17"/>
      <c r="N78" s="28">
        <f t="shared" si="4"/>
        <v>0</v>
      </c>
      <c r="O78" s="17"/>
      <c r="P78" s="17"/>
      <c r="Q78" s="17"/>
      <c r="R78" s="17">
        <v>85318</v>
      </c>
      <c r="S78" s="64">
        <f t="shared" si="5"/>
        <v>0</v>
      </c>
      <c r="T78" s="17"/>
      <c r="U78" s="17"/>
      <c r="V78" s="17"/>
      <c r="W78" s="78">
        <f t="shared" si="6"/>
        <v>873418</v>
      </c>
      <c r="X78" s="17">
        <v>800000</v>
      </c>
      <c r="Y78" s="42">
        <f t="shared" si="7"/>
        <v>800000</v>
      </c>
      <c r="Z78" s="48">
        <f t="shared" ref="Z78:Z96" si="12">Y78+W78</f>
        <v>1673418</v>
      </c>
    </row>
    <row r="79" spans="1:26" ht="37.5" x14ac:dyDescent="0.3">
      <c r="A79" s="37" t="s">
        <v>70</v>
      </c>
      <c r="B79" s="5" t="s">
        <v>141</v>
      </c>
      <c r="C79" s="46"/>
      <c r="D79" s="19">
        <v>1877200</v>
      </c>
      <c r="E79" s="64">
        <f t="shared" si="2"/>
        <v>1236375</v>
      </c>
      <c r="F79" s="17"/>
      <c r="G79" s="17">
        <v>1236375</v>
      </c>
      <c r="H79" s="64">
        <f t="shared" si="3"/>
        <v>0</v>
      </c>
      <c r="I79" s="17"/>
      <c r="J79" s="17"/>
      <c r="K79" s="64"/>
      <c r="L79" s="17"/>
      <c r="M79" s="17"/>
      <c r="N79" s="28">
        <f t="shared" si="4"/>
        <v>0</v>
      </c>
      <c r="O79" s="17"/>
      <c r="P79" s="17"/>
      <c r="Q79" s="17"/>
      <c r="R79" s="17">
        <v>136318</v>
      </c>
      <c r="S79" s="64">
        <f t="shared" si="5"/>
        <v>0</v>
      </c>
      <c r="T79" s="17"/>
      <c r="U79" s="17"/>
      <c r="V79" s="17"/>
      <c r="W79" s="78">
        <f t="shared" ref="W79:W96" si="13">S79+R79+N79+M79+K79+H79+E79+C79+D79+V79</f>
        <v>3249893</v>
      </c>
      <c r="X79" s="17">
        <v>600000</v>
      </c>
      <c r="Y79" s="42">
        <f t="shared" ref="Y79:Y96" si="14">X79</f>
        <v>600000</v>
      </c>
      <c r="Z79" s="48">
        <f t="shared" si="12"/>
        <v>3849893</v>
      </c>
    </row>
    <row r="80" spans="1:26" ht="37.5" x14ac:dyDescent="0.3">
      <c r="A80" s="37" t="s">
        <v>71</v>
      </c>
      <c r="B80" s="5" t="s">
        <v>142</v>
      </c>
      <c r="C80" s="46"/>
      <c r="D80" s="19">
        <v>1351400</v>
      </c>
      <c r="E80" s="64">
        <f t="shared" si="2"/>
        <v>0</v>
      </c>
      <c r="F80" s="17"/>
      <c r="G80" s="17"/>
      <c r="H80" s="64">
        <f t="shared" si="3"/>
        <v>0</v>
      </c>
      <c r="I80" s="17"/>
      <c r="J80" s="17"/>
      <c r="K80" s="64"/>
      <c r="L80" s="17"/>
      <c r="M80" s="17"/>
      <c r="N80" s="28">
        <f t="shared" si="4"/>
        <v>0</v>
      </c>
      <c r="O80" s="17"/>
      <c r="P80" s="17"/>
      <c r="Q80" s="17"/>
      <c r="R80" s="17">
        <v>92862</v>
      </c>
      <c r="S80" s="64">
        <f t="shared" si="5"/>
        <v>0</v>
      </c>
      <c r="T80" s="17"/>
      <c r="U80" s="17"/>
      <c r="V80" s="17"/>
      <c r="W80" s="78">
        <f t="shared" si="13"/>
        <v>1444262</v>
      </c>
      <c r="X80" s="17"/>
      <c r="Y80" s="42">
        <f t="shared" si="14"/>
        <v>0</v>
      </c>
      <c r="Z80" s="48">
        <f t="shared" si="12"/>
        <v>1444262</v>
      </c>
    </row>
    <row r="81" spans="1:26" ht="37.5" x14ac:dyDescent="0.3">
      <c r="A81" s="37" t="s">
        <v>72</v>
      </c>
      <c r="B81" s="5" t="s">
        <v>143</v>
      </c>
      <c r="C81" s="46"/>
      <c r="D81" s="19">
        <v>2366000</v>
      </c>
      <c r="E81" s="64">
        <f t="shared" ref="E81:E94" si="15">F81+G81</f>
        <v>0</v>
      </c>
      <c r="F81" s="17"/>
      <c r="G81" s="17"/>
      <c r="H81" s="64">
        <f t="shared" ref="H81:H95" si="16">I81+J81</f>
        <v>0</v>
      </c>
      <c r="I81" s="17"/>
      <c r="J81" s="17"/>
      <c r="K81" s="64"/>
      <c r="L81" s="17"/>
      <c r="M81" s="17"/>
      <c r="N81" s="28">
        <f t="shared" ref="N81:N94" si="17">O81+P81+Q81</f>
        <v>0</v>
      </c>
      <c r="O81" s="17"/>
      <c r="P81" s="17"/>
      <c r="Q81" s="17"/>
      <c r="R81" s="17">
        <v>267218</v>
      </c>
      <c r="S81" s="64">
        <f t="shared" ref="S81:S95" si="18">T81+U81</f>
        <v>0</v>
      </c>
      <c r="T81" s="17"/>
      <c r="U81" s="17"/>
      <c r="V81" s="17"/>
      <c r="W81" s="78">
        <f t="shared" si="13"/>
        <v>2633218</v>
      </c>
      <c r="X81" s="17"/>
      <c r="Y81" s="42">
        <f t="shared" si="14"/>
        <v>0</v>
      </c>
      <c r="Z81" s="48">
        <f t="shared" si="12"/>
        <v>2633218</v>
      </c>
    </row>
    <row r="82" spans="1:26" ht="37.5" x14ac:dyDescent="0.3">
      <c r="A82" s="37" t="s">
        <v>73</v>
      </c>
      <c r="B82" s="5" t="s">
        <v>144</v>
      </c>
      <c r="C82" s="46"/>
      <c r="D82" s="19">
        <v>456100</v>
      </c>
      <c r="E82" s="64">
        <f t="shared" si="15"/>
        <v>0</v>
      </c>
      <c r="F82" s="17"/>
      <c r="G82" s="17"/>
      <c r="H82" s="64">
        <f t="shared" si="16"/>
        <v>0</v>
      </c>
      <c r="I82" s="17"/>
      <c r="J82" s="17"/>
      <c r="K82" s="64"/>
      <c r="L82" s="17"/>
      <c r="M82" s="17"/>
      <c r="N82" s="28">
        <f t="shared" si="17"/>
        <v>0</v>
      </c>
      <c r="O82" s="17"/>
      <c r="P82" s="17"/>
      <c r="Q82" s="17"/>
      <c r="R82" s="17">
        <v>27412</v>
      </c>
      <c r="S82" s="64">
        <f t="shared" si="18"/>
        <v>0</v>
      </c>
      <c r="T82" s="17"/>
      <c r="U82" s="17"/>
      <c r="V82" s="17">
        <v>200000</v>
      </c>
      <c r="W82" s="78">
        <f t="shared" si="13"/>
        <v>683512</v>
      </c>
      <c r="X82" s="17"/>
      <c r="Y82" s="42">
        <f t="shared" si="14"/>
        <v>0</v>
      </c>
      <c r="Z82" s="48">
        <f t="shared" si="12"/>
        <v>683512</v>
      </c>
    </row>
    <row r="83" spans="1:26" ht="37.5" x14ac:dyDescent="0.3">
      <c r="A83" s="37" t="s">
        <v>74</v>
      </c>
      <c r="B83" s="5" t="s">
        <v>145</v>
      </c>
      <c r="C83" s="46"/>
      <c r="D83" s="19">
        <v>598300</v>
      </c>
      <c r="E83" s="64">
        <f t="shared" si="15"/>
        <v>0</v>
      </c>
      <c r="F83" s="17"/>
      <c r="G83" s="17"/>
      <c r="H83" s="64">
        <f t="shared" si="16"/>
        <v>0</v>
      </c>
      <c r="I83" s="17"/>
      <c r="J83" s="17"/>
      <c r="K83" s="64"/>
      <c r="L83" s="17"/>
      <c r="M83" s="17"/>
      <c r="N83" s="28">
        <f t="shared" si="17"/>
        <v>0</v>
      </c>
      <c r="O83" s="17"/>
      <c r="P83" s="17"/>
      <c r="Q83" s="17"/>
      <c r="R83" s="17">
        <v>39631</v>
      </c>
      <c r="S83" s="64">
        <f t="shared" si="18"/>
        <v>0</v>
      </c>
      <c r="T83" s="17"/>
      <c r="U83" s="17"/>
      <c r="V83" s="17"/>
      <c r="W83" s="78">
        <f t="shared" si="13"/>
        <v>637931</v>
      </c>
      <c r="X83" s="17"/>
      <c r="Y83" s="42">
        <f t="shared" si="14"/>
        <v>0</v>
      </c>
      <c r="Z83" s="48">
        <f t="shared" si="12"/>
        <v>637931</v>
      </c>
    </row>
    <row r="84" spans="1:26" ht="37.5" x14ac:dyDescent="0.3">
      <c r="A84" s="37" t="s">
        <v>75</v>
      </c>
      <c r="B84" s="5" t="s">
        <v>146</v>
      </c>
      <c r="C84" s="46"/>
      <c r="D84" s="19">
        <v>1436100</v>
      </c>
      <c r="E84" s="64">
        <f t="shared" si="15"/>
        <v>0</v>
      </c>
      <c r="F84" s="17"/>
      <c r="G84" s="17"/>
      <c r="H84" s="64">
        <f t="shared" si="16"/>
        <v>0</v>
      </c>
      <c r="I84" s="17"/>
      <c r="J84" s="17"/>
      <c r="K84" s="64"/>
      <c r="L84" s="17"/>
      <c r="M84" s="17"/>
      <c r="N84" s="28">
        <f t="shared" si="17"/>
        <v>0</v>
      </c>
      <c r="O84" s="17"/>
      <c r="P84" s="17"/>
      <c r="Q84" s="17"/>
      <c r="R84" s="17">
        <v>75118</v>
      </c>
      <c r="S84" s="64">
        <f t="shared" si="18"/>
        <v>0</v>
      </c>
      <c r="T84" s="17"/>
      <c r="U84" s="17"/>
      <c r="V84" s="17"/>
      <c r="W84" s="78">
        <f t="shared" si="13"/>
        <v>1511218</v>
      </c>
      <c r="X84" s="17"/>
      <c r="Y84" s="42">
        <f t="shared" si="14"/>
        <v>0</v>
      </c>
      <c r="Z84" s="48">
        <f t="shared" si="12"/>
        <v>1511218</v>
      </c>
    </row>
    <row r="85" spans="1:26" ht="37.5" x14ac:dyDescent="0.3">
      <c r="A85" s="37">
        <v>16540000000</v>
      </c>
      <c r="B85" s="5" t="s">
        <v>147</v>
      </c>
      <c r="C85" s="46"/>
      <c r="D85" s="19">
        <v>1577300</v>
      </c>
      <c r="E85" s="64">
        <f t="shared" si="15"/>
        <v>1236375</v>
      </c>
      <c r="F85" s="17"/>
      <c r="G85" s="17">
        <v>1236375</v>
      </c>
      <c r="H85" s="64">
        <f t="shared" si="16"/>
        <v>0</v>
      </c>
      <c r="I85" s="17"/>
      <c r="J85" s="17"/>
      <c r="K85" s="64"/>
      <c r="L85" s="17"/>
      <c r="M85" s="17"/>
      <c r="N85" s="28">
        <f t="shared" si="17"/>
        <v>0</v>
      </c>
      <c r="O85" s="17"/>
      <c r="P85" s="17"/>
      <c r="Q85" s="17"/>
      <c r="R85" s="17">
        <v>83406</v>
      </c>
      <c r="S85" s="64">
        <f t="shared" si="18"/>
        <v>0</v>
      </c>
      <c r="T85" s="17"/>
      <c r="U85" s="17"/>
      <c r="V85" s="17"/>
      <c r="W85" s="78">
        <f t="shared" si="13"/>
        <v>2897081</v>
      </c>
      <c r="X85" s="17"/>
      <c r="Y85" s="42">
        <f t="shared" si="14"/>
        <v>0</v>
      </c>
      <c r="Z85" s="48">
        <f t="shared" si="12"/>
        <v>2897081</v>
      </c>
    </row>
    <row r="86" spans="1:26" ht="37.5" x14ac:dyDescent="0.3">
      <c r="A86" s="37">
        <v>16541000000</v>
      </c>
      <c r="B86" s="5" t="s">
        <v>148</v>
      </c>
      <c r="C86" s="47"/>
      <c r="D86" s="17">
        <v>411200</v>
      </c>
      <c r="E86" s="64">
        <f t="shared" si="15"/>
        <v>0</v>
      </c>
      <c r="F86" s="17"/>
      <c r="G86" s="17"/>
      <c r="H86" s="64">
        <f t="shared" si="16"/>
        <v>0</v>
      </c>
      <c r="I86" s="17"/>
      <c r="J86" s="17"/>
      <c r="K86" s="64"/>
      <c r="L86" s="17"/>
      <c r="M86" s="17"/>
      <c r="N86" s="28">
        <f t="shared" si="17"/>
        <v>0</v>
      </c>
      <c r="O86" s="17"/>
      <c r="P86" s="17"/>
      <c r="Q86" s="17"/>
      <c r="R86" s="17">
        <v>18806</v>
      </c>
      <c r="S86" s="64">
        <f t="shared" si="18"/>
        <v>0</v>
      </c>
      <c r="T86" s="17"/>
      <c r="U86" s="17"/>
      <c r="V86" s="17"/>
      <c r="W86" s="78">
        <f t="shared" si="13"/>
        <v>430006</v>
      </c>
      <c r="X86" s="17"/>
      <c r="Y86" s="42">
        <f t="shared" si="14"/>
        <v>0</v>
      </c>
      <c r="Z86" s="48">
        <f t="shared" si="12"/>
        <v>430006</v>
      </c>
    </row>
    <row r="87" spans="1:26" ht="37.5" x14ac:dyDescent="0.3">
      <c r="A87" s="37">
        <v>16542000000</v>
      </c>
      <c r="B87" s="5" t="s">
        <v>149</v>
      </c>
      <c r="C87" s="47"/>
      <c r="D87" s="17">
        <v>674600</v>
      </c>
      <c r="E87" s="64">
        <f t="shared" si="15"/>
        <v>0</v>
      </c>
      <c r="F87" s="17"/>
      <c r="G87" s="17"/>
      <c r="H87" s="64">
        <f t="shared" si="16"/>
        <v>0</v>
      </c>
      <c r="I87" s="17"/>
      <c r="J87" s="17"/>
      <c r="K87" s="64"/>
      <c r="L87" s="17"/>
      <c r="M87" s="17"/>
      <c r="N87" s="28">
        <f t="shared" si="17"/>
        <v>0</v>
      </c>
      <c r="O87" s="17"/>
      <c r="P87" s="17"/>
      <c r="Q87" s="17"/>
      <c r="R87" s="17">
        <v>41756</v>
      </c>
      <c r="S87" s="64">
        <f t="shared" si="18"/>
        <v>0</v>
      </c>
      <c r="T87" s="17"/>
      <c r="U87" s="17"/>
      <c r="V87" s="17"/>
      <c r="W87" s="78">
        <f t="shared" si="13"/>
        <v>716356</v>
      </c>
      <c r="X87" s="17">
        <v>800000</v>
      </c>
      <c r="Y87" s="42">
        <f t="shared" si="14"/>
        <v>800000</v>
      </c>
      <c r="Z87" s="48">
        <f t="shared" si="12"/>
        <v>1516356</v>
      </c>
    </row>
    <row r="88" spans="1:26" ht="37.5" x14ac:dyDescent="0.3">
      <c r="A88" s="37">
        <v>16543000000</v>
      </c>
      <c r="B88" s="5" t="s">
        <v>150</v>
      </c>
      <c r="C88" s="47"/>
      <c r="D88" s="17">
        <v>1125500</v>
      </c>
      <c r="E88" s="64">
        <f t="shared" si="15"/>
        <v>0</v>
      </c>
      <c r="F88" s="17"/>
      <c r="G88" s="17"/>
      <c r="H88" s="64">
        <f t="shared" si="16"/>
        <v>0</v>
      </c>
      <c r="I88" s="17"/>
      <c r="J88" s="17"/>
      <c r="K88" s="64"/>
      <c r="L88" s="17"/>
      <c r="M88" s="17"/>
      <c r="N88" s="28">
        <f t="shared" si="17"/>
        <v>0</v>
      </c>
      <c r="O88" s="17"/>
      <c r="P88" s="17"/>
      <c r="Q88" s="17"/>
      <c r="R88" s="17">
        <v>75331</v>
      </c>
      <c r="S88" s="64">
        <f t="shared" si="18"/>
        <v>0</v>
      </c>
      <c r="T88" s="17"/>
      <c r="U88" s="17"/>
      <c r="V88" s="17"/>
      <c r="W88" s="78">
        <f t="shared" si="13"/>
        <v>1200831</v>
      </c>
      <c r="X88" s="17"/>
      <c r="Y88" s="42">
        <f t="shared" si="14"/>
        <v>0</v>
      </c>
      <c r="Z88" s="48">
        <f t="shared" si="12"/>
        <v>1200831</v>
      </c>
    </row>
    <row r="89" spans="1:26" ht="37.5" x14ac:dyDescent="0.3">
      <c r="A89" s="37">
        <v>16544000000</v>
      </c>
      <c r="B89" s="5" t="s">
        <v>151</v>
      </c>
      <c r="C89" s="47"/>
      <c r="D89" s="17">
        <v>1649500</v>
      </c>
      <c r="E89" s="64">
        <f t="shared" si="15"/>
        <v>1236375</v>
      </c>
      <c r="F89" s="17"/>
      <c r="G89" s="17">
        <v>1236375</v>
      </c>
      <c r="H89" s="64">
        <f t="shared" si="16"/>
        <v>0</v>
      </c>
      <c r="I89" s="17"/>
      <c r="J89" s="17"/>
      <c r="K89" s="64"/>
      <c r="L89" s="17"/>
      <c r="M89" s="17"/>
      <c r="N89" s="28">
        <f t="shared" si="17"/>
        <v>0</v>
      </c>
      <c r="O89" s="17"/>
      <c r="P89" s="17"/>
      <c r="Q89" s="17"/>
      <c r="R89" s="17">
        <v>82131</v>
      </c>
      <c r="S89" s="64">
        <f t="shared" si="18"/>
        <v>0</v>
      </c>
      <c r="T89" s="17"/>
      <c r="U89" s="17"/>
      <c r="V89" s="17"/>
      <c r="W89" s="78">
        <f t="shared" si="13"/>
        <v>2968006</v>
      </c>
      <c r="X89" s="17">
        <v>300000</v>
      </c>
      <c r="Y89" s="42">
        <f t="shared" si="14"/>
        <v>300000</v>
      </c>
      <c r="Z89" s="48">
        <f t="shared" si="12"/>
        <v>3268006</v>
      </c>
    </row>
    <row r="90" spans="1:26" ht="37.5" x14ac:dyDescent="0.3">
      <c r="A90" s="37">
        <v>16545000000</v>
      </c>
      <c r="B90" s="49" t="s">
        <v>185</v>
      </c>
      <c r="C90" s="47"/>
      <c r="D90" s="17"/>
      <c r="E90" s="64">
        <f t="shared" si="15"/>
        <v>1236375</v>
      </c>
      <c r="F90" s="17"/>
      <c r="G90" s="17">
        <v>1236375</v>
      </c>
      <c r="H90" s="64">
        <f t="shared" si="16"/>
        <v>0</v>
      </c>
      <c r="I90" s="17"/>
      <c r="J90" s="17"/>
      <c r="K90" s="64"/>
      <c r="L90" s="17"/>
      <c r="M90" s="17"/>
      <c r="N90" s="28">
        <f t="shared" si="17"/>
        <v>0</v>
      </c>
      <c r="O90" s="17"/>
      <c r="P90" s="17"/>
      <c r="Q90" s="17"/>
      <c r="R90" s="17">
        <v>262224</v>
      </c>
      <c r="S90" s="64">
        <f t="shared" si="18"/>
        <v>0</v>
      </c>
      <c r="T90" s="17"/>
      <c r="U90" s="17"/>
      <c r="V90" s="17"/>
      <c r="W90" s="78">
        <f t="shared" si="13"/>
        <v>1498599</v>
      </c>
      <c r="X90" s="17"/>
      <c r="Y90" s="42">
        <f t="shared" si="14"/>
        <v>0</v>
      </c>
      <c r="Z90" s="48">
        <f t="shared" si="12"/>
        <v>1498599</v>
      </c>
    </row>
    <row r="91" spans="1:26" ht="37.5" x14ac:dyDescent="0.3">
      <c r="A91" s="37">
        <v>16546000000</v>
      </c>
      <c r="B91" s="49" t="s">
        <v>186</v>
      </c>
      <c r="C91" s="47"/>
      <c r="D91" s="17"/>
      <c r="E91" s="64">
        <f t="shared" si="15"/>
        <v>1236375</v>
      </c>
      <c r="F91" s="17"/>
      <c r="G91" s="17">
        <v>1236375</v>
      </c>
      <c r="H91" s="64">
        <f t="shared" si="16"/>
        <v>0</v>
      </c>
      <c r="I91" s="17"/>
      <c r="J91" s="17"/>
      <c r="K91" s="64">
        <v>229549</v>
      </c>
      <c r="L91" s="17">
        <v>229549</v>
      </c>
      <c r="M91" s="17"/>
      <c r="N91" s="28">
        <f t="shared" si="17"/>
        <v>268794</v>
      </c>
      <c r="O91" s="17">
        <v>142366</v>
      </c>
      <c r="P91" s="17">
        <v>80000</v>
      </c>
      <c r="Q91" s="17">
        <v>46428</v>
      </c>
      <c r="R91" s="17">
        <v>550373</v>
      </c>
      <c r="S91" s="64">
        <f t="shared" si="18"/>
        <v>0</v>
      </c>
      <c r="T91" s="17"/>
      <c r="U91" s="17"/>
      <c r="V91" s="17"/>
      <c r="W91" s="78">
        <f t="shared" si="13"/>
        <v>2285091</v>
      </c>
      <c r="X91" s="17"/>
      <c r="Y91" s="42">
        <f t="shared" si="14"/>
        <v>0</v>
      </c>
      <c r="Z91" s="48">
        <f t="shared" si="12"/>
        <v>2285091</v>
      </c>
    </row>
    <row r="92" spans="1:26" ht="37.5" x14ac:dyDescent="0.3">
      <c r="A92" s="37">
        <v>16547000000</v>
      </c>
      <c r="B92" s="49" t="s">
        <v>187</v>
      </c>
      <c r="C92" s="47"/>
      <c r="D92" s="17"/>
      <c r="E92" s="64">
        <f t="shared" si="15"/>
        <v>0</v>
      </c>
      <c r="F92" s="17"/>
      <c r="G92" s="17"/>
      <c r="H92" s="64">
        <f t="shared" si="16"/>
        <v>0</v>
      </c>
      <c r="I92" s="17"/>
      <c r="J92" s="17"/>
      <c r="K92" s="64"/>
      <c r="L92" s="17"/>
      <c r="M92" s="17"/>
      <c r="N92" s="28">
        <f t="shared" si="17"/>
        <v>0</v>
      </c>
      <c r="O92" s="17"/>
      <c r="P92" s="17"/>
      <c r="Q92" s="17"/>
      <c r="R92" s="17">
        <v>47812</v>
      </c>
      <c r="S92" s="64">
        <f t="shared" si="18"/>
        <v>0</v>
      </c>
      <c r="T92" s="17"/>
      <c r="U92" s="17"/>
      <c r="V92" s="17"/>
      <c r="W92" s="78">
        <f t="shared" si="13"/>
        <v>47812</v>
      </c>
      <c r="X92" s="17"/>
      <c r="Y92" s="42">
        <f t="shared" si="14"/>
        <v>0</v>
      </c>
      <c r="Z92" s="48">
        <f t="shared" si="12"/>
        <v>47812</v>
      </c>
    </row>
    <row r="93" spans="1:26" s="100" customFormat="1" ht="37.5" x14ac:dyDescent="0.25">
      <c r="A93" s="91">
        <v>16100000000</v>
      </c>
      <c r="B93" s="92" t="s">
        <v>76</v>
      </c>
      <c r="C93" s="93"/>
      <c r="D93" s="94"/>
      <c r="E93" s="95">
        <f t="shared" si="15"/>
        <v>2472750</v>
      </c>
      <c r="F93" s="94"/>
      <c r="G93" s="94">
        <v>2472750</v>
      </c>
      <c r="H93" s="95">
        <f t="shared" si="16"/>
        <v>20665600</v>
      </c>
      <c r="I93" s="94">
        <v>13450600</v>
      </c>
      <c r="J93" s="94">
        <v>7215000</v>
      </c>
      <c r="K93" s="95"/>
      <c r="L93" s="94"/>
      <c r="M93" s="94">
        <v>24270300</v>
      </c>
      <c r="N93" s="96">
        <f t="shared" si="17"/>
        <v>0</v>
      </c>
      <c r="O93" s="94"/>
      <c r="P93" s="94"/>
      <c r="Q93" s="94"/>
      <c r="R93" s="94">
        <v>3500000</v>
      </c>
      <c r="S93" s="95">
        <f t="shared" si="18"/>
        <v>0</v>
      </c>
      <c r="T93" s="94"/>
      <c r="U93" s="94"/>
      <c r="V93" s="94"/>
      <c r="W93" s="97">
        <f t="shared" si="13"/>
        <v>50908650</v>
      </c>
      <c r="X93" s="94"/>
      <c r="Y93" s="98">
        <f t="shared" si="14"/>
        <v>0</v>
      </c>
      <c r="Z93" s="99">
        <f t="shared" si="12"/>
        <v>50908650</v>
      </c>
    </row>
    <row r="94" spans="1:26" s="88" customFormat="1" ht="22.35" customHeight="1" x14ac:dyDescent="0.3">
      <c r="A94" s="89" t="s">
        <v>77</v>
      </c>
      <c r="B94" s="90" t="s">
        <v>78</v>
      </c>
      <c r="C94" s="83"/>
      <c r="D94" s="84"/>
      <c r="E94" s="85">
        <f t="shared" si="15"/>
        <v>0</v>
      </c>
      <c r="F94" s="84"/>
      <c r="G94" s="84"/>
      <c r="H94" s="85">
        <f t="shared" si="16"/>
        <v>0</v>
      </c>
      <c r="I94" s="84"/>
      <c r="J94" s="84"/>
      <c r="K94" s="85"/>
      <c r="L94" s="84"/>
      <c r="M94" s="84"/>
      <c r="N94" s="86">
        <f t="shared" si="17"/>
        <v>0</v>
      </c>
      <c r="O94" s="84"/>
      <c r="P94" s="84"/>
      <c r="Q94" s="84"/>
      <c r="R94" s="84"/>
      <c r="S94" s="85">
        <f t="shared" si="18"/>
        <v>599255</v>
      </c>
      <c r="T94" s="84"/>
      <c r="U94" s="84">
        <v>599255</v>
      </c>
      <c r="V94" s="84"/>
      <c r="W94" s="87">
        <f t="shared" si="13"/>
        <v>599255</v>
      </c>
      <c r="X94" s="84"/>
      <c r="Y94" s="42">
        <f t="shared" si="14"/>
        <v>0</v>
      </c>
      <c r="Z94" s="48">
        <f t="shared" si="12"/>
        <v>599255</v>
      </c>
    </row>
    <row r="95" spans="1:26" ht="23.45" customHeight="1" x14ac:dyDescent="0.3">
      <c r="A95" s="4"/>
      <c r="B95" s="6" t="s">
        <v>79</v>
      </c>
      <c r="C95" s="17">
        <v>117765800</v>
      </c>
      <c r="D95" s="17"/>
      <c r="E95" s="64"/>
      <c r="F95" s="17"/>
      <c r="G95" s="17"/>
      <c r="H95" s="64">
        <f t="shared" si="16"/>
        <v>0</v>
      </c>
      <c r="I95" s="17"/>
      <c r="J95" s="17"/>
      <c r="K95" s="64"/>
      <c r="L95" s="17"/>
      <c r="M95" s="17"/>
      <c r="N95" s="28">
        <f>O95+P95+Q95</f>
        <v>0</v>
      </c>
      <c r="O95" s="17"/>
      <c r="P95" s="17"/>
      <c r="Q95" s="17"/>
      <c r="R95" s="17"/>
      <c r="S95" s="64">
        <f t="shared" si="18"/>
        <v>0</v>
      </c>
      <c r="T95" s="17"/>
      <c r="U95" s="17"/>
      <c r="V95" s="17"/>
      <c r="W95" s="78">
        <f t="shared" si="13"/>
        <v>117765800</v>
      </c>
      <c r="X95" s="17"/>
      <c r="Y95" s="42">
        <f t="shared" si="14"/>
        <v>0</v>
      </c>
      <c r="Z95" s="48">
        <f t="shared" si="12"/>
        <v>117765800</v>
      </c>
    </row>
    <row r="96" spans="1:26" ht="19.5" x14ac:dyDescent="0.3">
      <c r="A96" s="56" t="s">
        <v>6</v>
      </c>
      <c r="B96" s="33" t="s">
        <v>7</v>
      </c>
      <c r="C96" s="32">
        <f>C95+C94+C93+C45+C19+C14</f>
        <v>117765800</v>
      </c>
      <c r="D96" s="32">
        <f>D95+D94+D93+D45+D19+D14</f>
        <v>131230000</v>
      </c>
      <c r="E96" s="32">
        <f>E95+E94+E93+E45+E19+E14</f>
        <v>41578000</v>
      </c>
      <c r="F96" s="32">
        <f t="shared" ref="F96:X96" si="19">F95+F94+F93+F45+F19+F14</f>
        <v>2014000</v>
      </c>
      <c r="G96" s="32">
        <f t="shared" si="19"/>
        <v>39564000</v>
      </c>
      <c r="H96" s="32">
        <f t="shared" si="19"/>
        <v>20665600</v>
      </c>
      <c r="I96" s="32">
        <f t="shared" si="19"/>
        <v>13450600</v>
      </c>
      <c r="J96" s="32">
        <f t="shared" si="19"/>
        <v>7215000</v>
      </c>
      <c r="K96" s="72">
        <f>K95+K94+K93+K45+K19+K14</f>
        <v>7234100</v>
      </c>
      <c r="L96" s="32">
        <f>L95+L94+L93+L45+L19+L14</f>
        <v>7234100</v>
      </c>
      <c r="M96" s="32">
        <f>M95+M94+M93+M45+M19+M14</f>
        <v>24270300</v>
      </c>
      <c r="N96" s="32">
        <f>N95+N94+N93+N45+N19+N14</f>
        <v>10460400</v>
      </c>
      <c r="O96" s="32">
        <f t="shared" si="19"/>
        <v>5347900</v>
      </c>
      <c r="P96" s="32">
        <f t="shared" si="19"/>
        <v>3000000</v>
      </c>
      <c r="Q96" s="32">
        <f t="shared" si="19"/>
        <v>2112500</v>
      </c>
      <c r="R96" s="32">
        <f t="shared" si="19"/>
        <v>18500000</v>
      </c>
      <c r="S96" s="67">
        <f t="shared" si="19"/>
        <v>2224027</v>
      </c>
      <c r="T96" s="32">
        <f t="shared" si="19"/>
        <v>1624772</v>
      </c>
      <c r="U96" s="32">
        <f t="shared" si="19"/>
        <v>599255</v>
      </c>
      <c r="V96" s="32">
        <f t="shared" si="19"/>
        <v>2614620</v>
      </c>
      <c r="W96" s="32">
        <f t="shared" si="13"/>
        <v>376542847</v>
      </c>
      <c r="X96" s="32">
        <f t="shared" si="19"/>
        <v>18374929</v>
      </c>
      <c r="Y96" s="42">
        <f t="shared" si="14"/>
        <v>18374929</v>
      </c>
      <c r="Z96" s="48">
        <f t="shared" si="12"/>
        <v>394917776</v>
      </c>
    </row>
    <row r="97" spans="1:30" x14ac:dyDescent="0.3">
      <c r="A97" s="2"/>
      <c r="N97" s="29"/>
      <c r="O97" s="24"/>
      <c r="P97" s="24"/>
      <c r="Q97" s="24"/>
      <c r="R97" s="24"/>
      <c r="S97" s="65"/>
      <c r="T97" s="24"/>
      <c r="U97" s="24"/>
      <c r="V97" s="24"/>
      <c r="W97" s="61"/>
      <c r="X97" s="24"/>
      <c r="Y97" s="24"/>
      <c r="Z97" s="25"/>
    </row>
    <row r="98" spans="1:30" ht="25.5" x14ac:dyDescent="0.35">
      <c r="D98" s="24"/>
      <c r="E98" s="65"/>
      <c r="F98" s="24"/>
      <c r="G98" s="24"/>
      <c r="H98" s="65"/>
      <c r="I98" s="24"/>
      <c r="J98" s="24"/>
      <c r="K98" s="65"/>
      <c r="L98" s="24"/>
      <c r="M98" s="24"/>
      <c r="N98" s="29"/>
      <c r="O98" s="24"/>
      <c r="P98" s="24"/>
      <c r="Q98" s="24"/>
      <c r="R98" s="24"/>
      <c r="S98" s="65"/>
      <c r="T98" s="24"/>
      <c r="U98" s="24"/>
      <c r="V98" s="24"/>
      <c r="W98" s="79"/>
      <c r="Y98" s="80"/>
      <c r="Z98" s="25"/>
      <c r="AB98" s="20"/>
      <c r="AC98" s="20"/>
      <c r="AD98" s="20"/>
    </row>
    <row r="99" spans="1:30" ht="26.25" x14ac:dyDescent="0.4">
      <c r="E99" s="81"/>
      <c r="N99" s="108"/>
      <c r="R99" s="18"/>
      <c r="AA99" s="22"/>
      <c r="AB99" s="22"/>
      <c r="AC99" s="22"/>
      <c r="AD99" s="22"/>
    </row>
    <row r="100" spans="1:30" ht="26.25" x14ac:dyDescent="0.4">
      <c r="W100" s="25"/>
      <c r="AA100" s="22"/>
      <c r="AB100" s="22"/>
      <c r="AC100" s="22"/>
      <c r="AD100" s="22"/>
    </row>
    <row r="102" spans="1:30" ht="25.5" x14ac:dyDescent="0.35">
      <c r="S102" s="21" t="s">
        <v>206</v>
      </c>
      <c r="W102" s="25"/>
      <c r="Y102" s="21" t="s">
        <v>176</v>
      </c>
      <c r="Z102" s="25"/>
    </row>
    <row r="103" spans="1:30" ht="26.25" x14ac:dyDescent="0.4">
      <c r="X103" s="22"/>
      <c r="Z103" s="23"/>
    </row>
    <row r="104" spans="1:30" ht="26.25" x14ac:dyDescent="0.4">
      <c r="X104" s="22"/>
      <c r="Z104" s="23"/>
    </row>
    <row r="105" spans="1:30" ht="20.25" x14ac:dyDescent="0.3">
      <c r="S105" s="110" t="s">
        <v>207</v>
      </c>
    </row>
    <row r="106" spans="1:30" ht="19.5" x14ac:dyDescent="0.35">
      <c r="S106" s="109"/>
    </row>
  </sheetData>
  <customSheetViews>
    <customSheetView guid="{54B1D5E9-DD95-4F56-92D8-706ADC1A41A5}" scale="60" printArea="1" view="pageBreakPreview">
      <pane xSplit="2" ySplit="10" topLeftCell="X86" activePane="bottomRight" state="frozen"/>
      <selection pane="bottomRight" activeCell="AA10" sqref="AA10"/>
      <colBreaks count="4" manualBreakCount="4">
        <brk id="10" max="1048575" man="1"/>
        <brk id="15" max="92" man="1"/>
        <brk id="21" max="1048575" man="1"/>
        <brk id="32" max="1048575" man="1"/>
      </colBreaks>
      <pageMargins left="0.70866141732283472" right="0" top="0.35433070866141736" bottom="0" header="0.31496062992125984" footer="0.31496062992125984"/>
      <pageSetup paperSize="9" scale="29" orientation="portrait" r:id="rId1"/>
    </customSheetView>
    <customSheetView guid="{12D879F2-D199-4DF4-AA86-90C3FB97865F}" scale="80" showPageBreaks="1" printArea="1" view="pageBreakPreview">
      <pane xSplit="2" ySplit="12" topLeftCell="D13" activePane="bottomRight" state="frozen"/>
      <selection pane="bottomRight" activeCell="I12" sqref="I12:AG12"/>
      <colBreaks count="2" manualBreakCount="2">
        <brk id="14" max="102" man="1"/>
        <brk id="24" max="1048575" man="1"/>
      </colBreaks>
      <pageMargins left="1.1023622047244095" right="0" top="0.74803149606299213" bottom="0.39370078740157483" header="0.31496062992125984" footer="0.31496062992125984"/>
      <pageSetup paperSize="9" scale="29" orientation="landscape" r:id="rId2"/>
    </customSheetView>
    <customSheetView guid="{322D13D0-D8D0-4E2B-A166-ED009B472650}" scale="50" showPageBreaks="1" printArea="1" view="pageBreakPreview">
      <pane xSplit="2" ySplit="12" topLeftCell="H86" activePane="bottomRight" state="frozen"/>
      <selection pane="bottomRight" activeCell="R89" sqref="R89:R91"/>
      <colBreaks count="2" manualBreakCount="2">
        <brk id="10" max="102" man="1"/>
        <brk id="24" max="1048575" man="1"/>
      </colBreaks>
      <pageMargins left="1.1023622047244095" right="0" top="0.74803149606299213" bottom="0.39370078740157483" header="0.31496062992125984" footer="0.31496062992125984"/>
      <pageSetup paperSize="9" scale="50" orientation="landscape" r:id="rId3"/>
    </customSheetView>
    <customSheetView guid="{BED88761-4920-4083-BEA7-C5A1606DD950}" scale="72" showPageBreaks="1" hiddenRows="1">
      <pane xSplit="2" ySplit="11" topLeftCell="Z12" activePane="bottomRight" state="frozen"/>
      <selection pane="bottomRight" activeCell="AH11" sqref="AH11"/>
      <colBreaks count="2" manualBreakCount="2">
        <brk id="8" max="1048575" man="1"/>
        <brk id="12" max="89" man="1"/>
      </colBreaks>
      <pageMargins left="1.1023622047244095" right="0" top="0.35433070866141736" bottom="0" header="0.31496062992125984" footer="0.31496062992125984"/>
      <pageSetup paperSize="9" scale="29" orientation="portrait" r:id="rId4"/>
    </customSheetView>
    <customSheetView guid="{5B57BF79-411A-4379-BCD5-0BEE70C07A7D}" scale="72" showPageBreaks="1" hiddenRows="1" view="pageBreakPreview">
      <pane xSplit="2" ySplit="11" topLeftCell="Y87" activePane="bottomRight" state="frozen"/>
      <selection pane="bottomRight" activeCell="AA8" sqref="AA8"/>
      <colBreaks count="2" manualBreakCount="2">
        <brk id="10" max="1048575" man="1"/>
        <brk id="14" max="89" man="1"/>
      </colBreaks>
      <pageMargins left="1.1023622047244095" right="0" top="0.35433070866141736" bottom="0" header="0.31496062992125984" footer="0.31496062992125984"/>
      <pageSetup paperSize="9" scale="29" orientation="portrait" r:id="rId5"/>
    </customSheetView>
    <customSheetView guid="{0CE4A13B-863E-4816-9BB6-0A146CA95441}" scale="60" showPageBreaks="1" hiddenRows="1" view="pageBreakPreview">
      <pane xSplit="2" ySplit="11" topLeftCell="H81" activePane="bottomRight" state="frozen"/>
      <selection pane="bottomRight" activeCell="N92" sqref="N92"/>
      <colBreaks count="3" manualBreakCount="3">
        <brk id="10" max="1048575" man="1"/>
        <brk id="14" max="89" man="1"/>
        <brk id="19" max="1048575" man="1"/>
      </colBreaks>
      <pageMargins left="1.1023622047244095" right="0" top="0.35433070866141736" bottom="0" header="0.31496062992125984" footer="0.31496062992125984"/>
      <pageSetup paperSize="9" scale="29" orientation="portrait" r:id="rId6"/>
    </customSheetView>
    <customSheetView guid="{8B3B2FD7-531E-4FEE-A367-945DEC0987A2}" scale="60" showPageBreaks="1" hiddenRows="1" view="pageBreakPreview">
      <pane xSplit="2" ySplit="11" topLeftCell="O12" activePane="bottomRight" state="frozen"/>
      <selection pane="bottomRight" activeCell="Q8" sqref="Q8:Q9"/>
      <colBreaks count="2" manualBreakCount="2">
        <brk id="8" max="1048575" man="1"/>
        <brk id="12" max="89" man="1"/>
      </colBreaks>
      <pageMargins left="1.1023622047244095" right="0" top="0.35433070866141736" bottom="0" header="0.31496062992125984" footer="0.31496062992125984"/>
      <pageSetup paperSize="9" scale="29" orientation="portrait" r:id="rId7"/>
    </customSheetView>
    <customSheetView guid="{5458FB3A-D241-427E-9C38-0E9F7A83E839}" scale="50" showPageBreaks="1" hiddenRows="1" view="pageBreakPreview">
      <pane xSplit="2" ySplit="11" topLeftCell="O12" activePane="bottomRight" state="frozen"/>
      <selection pane="bottomRight" activeCell="U15" sqref="U15"/>
      <colBreaks count="2" manualBreakCount="2">
        <brk id="8" max="1048575" man="1"/>
        <brk id="12" max="89" man="1"/>
      </colBreaks>
      <pageMargins left="1.1023622047244095" right="0" top="0.35433070866141736" bottom="0" header="0.31496062992125984" footer="0.31496062992125984"/>
      <pageSetup paperSize="9" scale="29" orientation="portrait" r:id="rId8"/>
    </customSheetView>
    <customSheetView guid="{ABD2BBA1-EB54-4252-9358-9B6A5568D76B}" scale="72" showPageBreaks="1" hiddenRows="1" view="pageBreakPreview">
      <pane xSplit="2" ySplit="11" topLeftCell="AI89" activePane="bottomRight" state="frozen"/>
      <selection pane="bottomRight" activeCell="AN90" sqref="AN90"/>
      <colBreaks count="2" manualBreakCount="2">
        <brk id="8" max="1048575" man="1"/>
        <brk id="12" max="89" man="1"/>
      </colBreaks>
      <pageMargins left="1.1023622047244095" right="0" top="0.35433070866141736" bottom="0" header="0.31496062992125984" footer="0.31496062992125984"/>
      <pageSetup paperSize="9" scale="29" orientation="portrait" r:id="rId9"/>
    </customSheetView>
    <customSheetView guid="{9C781C62-560F-4181-9F6E-10651C07C1E9}" scale="75" showPageBreaks="1" printArea="1" view="pageBreakPreview">
      <pane xSplit="2" ySplit="10" topLeftCell="N11" activePane="bottomRight" state="frozen"/>
      <selection pane="bottomRight" activeCell="O9" sqref="O9:O10"/>
      <colBreaks count="4" manualBreakCount="4">
        <brk id="10" max="1048575" man="1"/>
        <brk id="15" max="92" man="1"/>
        <brk id="21" max="1048575" man="1"/>
        <brk id="34" max="1048575" man="1"/>
      </colBreaks>
      <pageMargins left="0.70866141732283472" right="0" top="0.35433070866141736" bottom="0" header="0.31496062992125984" footer="0.31496062992125984"/>
      <pageSetup paperSize="9" scale="29" orientation="portrait" r:id="rId10"/>
    </customSheetView>
    <customSheetView guid="{CC4CA450-5DB8-407F-86E6-E7262A56F41F}" showPageBreaks="1" hiddenRows="1">
      <pane xSplit="2" ySplit="11" topLeftCell="AF44" activePane="bottomRight" state="frozen"/>
      <selection pane="bottomRight" activeCell="AH45" sqref="AH45"/>
      <colBreaks count="2" manualBreakCount="2">
        <brk id="8" max="1048575" man="1"/>
        <brk id="12" max="89" man="1"/>
      </colBreaks>
      <pageMargins left="1.1023622047244095" right="0" top="0.35433070866141736" bottom="0" header="0.31496062992125984" footer="0.31496062992125984"/>
      <pageSetup paperSize="9" scale="45" orientation="portrait" r:id="rId11"/>
    </customSheetView>
    <customSheetView guid="{705AC692-90B3-44C0-B524-1DCF290FCBD1}" scale="40" showPageBreaks="1" zeroValues="0" printArea="1" view="pageBreakPreview">
      <pane xSplit="2" ySplit="11" topLeftCell="D12" activePane="bottomRight" state="frozen"/>
      <selection pane="bottomRight" activeCell="E8" sqref="E8:J8"/>
      <colBreaks count="3" manualBreakCount="3">
        <brk id="10" max="1048575" man="1"/>
        <brk id="13" max="98" man="1"/>
        <brk id="18" max="98" man="1"/>
      </colBreaks>
      <pageMargins left="0.70866141732283472" right="0" top="0.55118110236220474" bottom="0.59055118110236227" header="0.31496062992125984" footer="0.31496062992125984"/>
      <pageSetup paperSize="9" scale="42" orientation="portrait" r:id="rId12"/>
    </customSheetView>
  </customSheetViews>
  <mergeCells count="36">
    <mergeCell ref="K10:K11"/>
    <mergeCell ref="K8:L8"/>
    <mergeCell ref="N9:R9"/>
    <mergeCell ref="K9:L9"/>
    <mergeCell ref="M10:M11"/>
    <mergeCell ref="W8:W12"/>
    <mergeCell ref="O1:Z1"/>
    <mergeCell ref="S9:V9"/>
    <mergeCell ref="O10:O11"/>
    <mergeCell ref="P10:P11"/>
    <mergeCell ref="Z7:Z11"/>
    <mergeCell ref="Q10:Q11"/>
    <mergeCell ref="R10:R11"/>
    <mergeCell ref="Y8:Y12"/>
    <mergeCell ref="X7:Y7"/>
    <mergeCell ref="S10:S11"/>
    <mergeCell ref="N7:R7"/>
    <mergeCell ref="N8:R8"/>
    <mergeCell ref="N10:N11"/>
    <mergeCell ref="S8:V8"/>
    <mergeCell ref="T10:U10"/>
    <mergeCell ref="G1:J1"/>
    <mergeCell ref="S7:W7"/>
    <mergeCell ref="K7:M7"/>
    <mergeCell ref="D3:J3"/>
    <mergeCell ref="D7:J7"/>
    <mergeCell ref="A7:A12"/>
    <mergeCell ref="F10:G10"/>
    <mergeCell ref="D10:D11"/>
    <mergeCell ref="E10:E11"/>
    <mergeCell ref="H10:H11"/>
    <mergeCell ref="B7:B12"/>
    <mergeCell ref="E8:J8"/>
    <mergeCell ref="E9:J9"/>
    <mergeCell ref="C7:C11"/>
    <mergeCell ref="I10:J10"/>
  </mergeCells>
  <phoneticPr fontId="20" type="noConversion"/>
  <pageMargins left="0.70866141732283472" right="0" top="0.55118110236220474" bottom="0.59055118110236227" header="0.31496062992125984" footer="0.31496062992125984"/>
  <pageSetup paperSize="9" scale="42" orientation="portrait" r:id="rId13"/>
  <colBreaks count="3" manualBreakCount="3">
    <brk id="10" max="1048575" man="1"/>
    <brk id="13" max="105" man="1"/>
    <brk id="18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Фіщук Лариса</cp:lastModifiedBy>
  <cp:lastPrinted>2019-11-26T07:38:56Z</cp:lastPrinted>
  <dcterms:created xsi:type="dcterms:W3CDTF">2018-12-03T12:57:13Z</dcterms:created>
  <dcterms:modified xsi:type="dcterms:W3CDTF">2019-11-26T14:20:00Z</dcterms:modified>
</cp:coreProperties>
</file>