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12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8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7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11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10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9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01\2020\сесія бюджет 2020\26-11-2019\"/>
    </mc:Choice>
  </mc:AlternateContent>
  <bookViews>
    <workbookView xWindow="0" yWindow="0" windowWidth="23040" windowHeight="8796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Лист1!$G$1:$G$102</definedName>
    <definedName name="Z_75ADBE30_5F49_4F00_B3C6_29A7EB6633B3_.wvu.FilterData" localSheetId="0" hidden="1">Лист1!$G$1:$G$102</definedName>
    <definedName name="Z_75ADBE30_5F49_4F00_B3C6_29A7EB6633B3_.wvu.PrintArea" localSheetId="0" hidden="1">Лист1!$A$1:$F$102</definedName>
    <definedName name="Z_75ADBE30_5F49_4F00_B3C6_29A7EB6633B3_.wvu.PrintTitles" localSheetId="0" hidden="1">Лист1!$9:$11</definedName>
    <definedName name="Z_9DC098D6_5DA7_4B8D_98A9_94C45AB54FE7_.wvu.PrintTitles" localSheetId="0" hidden="1">Лист1!$9:$11</definedName>
    <definedName name="Z_D60E72C7_9F10_4DF6_9025_43BA515273BF_.wvu.PrintTitles" localSheetId="0" hidden="1">Лист1!$9:$11</definedName>
    <definedName name="Z_E05AB6A2_0DF1_4E30_9376_17FBF6025E72_.wvu.FilterData" localSheetId="0" hidden="1">Лист1!$G$1:$G$102</definedName>
    <definedName name="Z_E05AB6A2_0DF1_4E30_9376_17FBF6025E72_.wvu.PrintTitles" localSheetId="0" hidden="1">Лист1!$9:$11</definedName>
    <definedName name="Z_FF509F3D_623B_42B8_B579_D32E02209980_.wvu.FilterData" localSheetId="0" hidden="1">Лист1!$G$1:$G$102</definedName>
    <definedName name="Z_FF509F3D_623B_42B8_B579_D32E02209980_.wvu.PrintArea" localSheetId="0" hidden="1">Лист1!$A$1:$F$103</definedName>
    <definedName name="Z_FF509F3D_623B_42B8_B579_D32E02209980_.wvu.PrintTitles" localSheetId="0" hidden="1">Лист1!$9:$11</definedName>
    <definedName name="_xlnm.Print_Titles" localSheetId="0">Лист1!$9:$11</definedName>
  </definedNames>
  <calcPr calcId="152511"/>
  <customWorkbookViews>
    <customWorkbookView name="Оніщенко Ніна - Личное представление" guid="{E05AB6A2-0DF1-4E30-9376-17FBF6025E72}" mergeInterval="0" personalView="1" maximized="1" xWindow="-9" yWindow="-9" windowWidth="1938" windowHeight="1048" activeSheetId="1"/>
    <customWorkbookView name="Василенко Лариса - Личное представление" guid="{FF509F3D-623B-42B8-B579-D32E02209980}" mergeInterval="0" personalView="1" maximized="1" xWindow="-11" yWindow="-11" windowWidth="1942" windowHeight="1046" activeSheetId="1"/>
    <customWorkbookView name="Гусаченко Олена - Личное представление" guid="{D60E72C7-9F10-4DF6-9025-43BA515273BF}" mergeInterval="0" personalView="1" maximized="1" windowWidth="1916" windowHeight="834" activeSheetId="1" showComments="commIndAndComment"/>
    <customWorkbookView name="Фіщук Лариса - Личное представление" guid="{9DC098D6-5DA7-4B8D-98A9-94C45AB54FE7}" mergeInterval="0" personalView="1" maximized="1" xWindow="-9" yWindow="-9" windowWidth="1938" windowHeight="1050" activeSheetId="1"/>
    <customWorkbookView name="Ялинник Світлана - Личное представление" guid="{75ADBE30-5F49-4F00-B3C6-29A7EB6633B3}" mergeInterval="0" personalView="1" maximized="1" xWindow="-8" yWindow="-8" windowWidth="1936" windowHeight="1056" activeSheetId="1"/>
  </customWorkbookViews>
</workbook>
</file>

<file path=xl/calcChain.xml><?xml version="1.0" encoding="utf-8"?>
<calcChain xmlns="http://schemas.openxmlformats.org/spreadsheetml/2006/main">
  <c r="D25" i="1" l="1"/>
  <c r="D14" i="1" l="1"/>
  <c r="C55" i="1" l="1"/>
  <c r="D52" i="1"/>
  <c r="F84" i="1" l="1"/>
  <c r="E84" i="1"/>
  <c r="E81" i="1" s="1"/>
  <c r="E80" i="1" s="1"/>
  <c r="C78" i="1"/>
  <c r="G78" i="1" s="1"/>
  <c r="F77" i="1"/>
  <c r="F76" i="1" s="1"/>
  <c r="E77" i="1"/>
  <c r="C77" i="1" s="1"/>
  <c r="C43" i="1"/>
  <c r="G43" i="1" s="1"/>
  <c r="C44" i="1"/>
  <c r="G44" i="1" s="1"/>
  <c r="C89" i="1"/>
  <c r="G89" i="1" s="1"/>
  <c r="D38" i="1"/>
  <c r="C38" i="1" s="1"/>
  <c r="G38" i="1" s="1"/>
  <c r="C87" i="1"/>
  <c r="G87" i="1" s="1"/>
  <c r="C88" i="1"/>
  <c r="G88" i="1" s="1"/>
  <c r="C90" i="1"/>
  <c r="G90" i="1" s="1"/>
  <c r="C86" i="1"/>
  <c r="G86" i="1" s="1"/>
  <c r="C85" i="1"/>
  <c r="G85" i="1" s="1"/>
  <c r="D84" i="1"/>
  <c r="C83" i="1"/>
  <c r="G83" i="1" s="1"/>
  <c r="D82" i="1"/>
  <c r="C82" i="1" s="1"/>
  <c r="G82" i="1" s="1"/>
  <c r="F80" i="1"/>
  <c r="D19" i="1"/>
  <c r="C19" i="1" s="1"/>
  <c r="G19" i="1" s="1"/>
  <c r="C75" i="1"/>
  <c r="G75" i="1" s="1"/>
  <c r="E74" i="1"/>
  <c r="C73" i="1"/>
  <c r="G73" i="1" s="1"/>
  <c r="C72" i="1"/>
  <c r="G72" i="1" s="1"/>
  <c r="C71" i="1"/>
  <c r="G71" i="1" s="1"/>
  <c r="C70" i="1"/>
  <c r="G70" i="1" s="1"/>
  <c r="E69" i="1"/>
  <c r="C69" i="1" s="1"/>
  <c r="G69" i="1" s="1"/>
  <c r="C67" i="1"/>
  <c r="G67" i="1" s="1"/>
  <c r="E66" i="1"/>
  <c r="C66" i="1" s="1"/>
  <c r="G66" i="1" s="1"/>
  <c r="C65" i="1"/>
  <c r="G65" i="1" s="1"/>
  <c r="C64" i="1"/>
  <c r="G64" i="1" s="1"/>
  <c r="E63" i="1"/>
  <c r="D63" i="1"/>
  <c r="D62" i="1" s="1"/>
  <c r="C61" i="1"/>
  <c r="G61" i="1" s="1"/>
  <c r="C60" i="1"/>
  <c r="G60" i="1" s="1"/>
  <c r="D59" i="1"/>
  <c r="C59" i="1" s="1"/>
  <c r="G59" i="1" s="1"/>
  <c r="C58" i="1"/>
  <c r="G58" i="1" s="1"/>
  <c r="C57" i="1"/>
  <c r="G57" i="1" s="1"/>
  <c r="C56" i="1"/>
  <c r="G56" i="1" s="1"/>
  <c r="C54" i="1"/>
  <c r="G54" i="1" s="1"/>
  <c r="C53" i="1"/>
  <c r="G53" i="1" s="1"/>
  <c r="C50" i="1"/>
  <c r="G50" i="1" s="1"/>
  <c r="C49" i="1"/>
  <c r="G49" i="1" s="1"/>
  <c r="C48" i="1"/>
  <c r="G48" i="1" s="1"/>
  <c r="D47" i="1"/>
  <c r="C47" i="1" s="1"/>
  <c r="G47" i="1" s="1"/>
  <c r="E46" i="1"/>
  <c r="C42" i="1"/>
  <c r="G42" i="1" s="1"/>
  <c r="C39" i="1"/>
  <c r="G39" i="1" s="1"/>
  <c r="C37" i="1"/>
  <c r="G37" i="1" s="1"/>
  <c r="C36" i="1"/>
  <c r="G36" i="1" s="1"/>
  <c r="C35" i="1"/>
  <c r="G35" i="1" s="1"/>
  <c r="C34" i="1"/>
  <c r="G34" i="1" s="1"/>
  <c r="D33" i="1"/>
  <c r="C32" i="1"/>
  <c r="G32" i="1" s="1"/>
  <c r="C31" i="1"/>
  <c r="G31" i="1" s="1"/>
  <c r="C30" i="1"/>
  <c r="G30" i="1" s="1"/>
  <c r="C29" i="1"/>
  <c r="G29" i="1" s="1"/>
  <c r="D28" i="1"/>
  <c r="C26" i="1"/>
  <c r="G26" i="1" s="1"/>
  <c r="C25" i="1"/>
  <c r="G25" i="1" s="1"/>
  <c r="C24" i="1"/>
  <c r="G24" i="1" s="1"/>
  <c r="C23" i="1"/>
  <c r="G23" i="1" s="1"/>
  <c r="C22" i="1"/>
  <c r="G22" i="1" s="1"/>
  <c r="C21" i="1"/>
  <c r="G21" i="1" s="1"/>
  <c r="C20" i="1"/>
  <c r="G20" i="1" s="1"/>
  <c r="C18" i="1"/>
  <c r="G18" i="1" s="1"/>
  <c r="C17" i="1"/>
  <c r="G17" i="1" s="1"/>
  <c r="C16" i="1"/>
  <c r="G16" i="1" s="1"/>
  <c r="C15" i="1"/>
  <c r="G15" i="1" s="1"/>
  <c r="F12" i="1"/>
  <c r="C28" i="1" l="1"/>
  <c r="G28" i="1" s="1"/>
  <c r="D27" i="1"/>
  <c r="C27" i="1" s="1"/>
  <c r="G27" i="1" s="1"/>
  <c r="E62" i="1"/>
  <c r="C62" i="1" s="1"/>
  <c r="G62" i="1" s="1"/>
  <c r="E68" i="1"/>
  <c r="C68" i="1" s="1"/>
  <c r="G68" i="1" s="1"/>
  <c r="C84" i="1"/>
  <c r="C81" i="1" s="1"/>
  <c r="D46" i="1"/>
  <c r="C46" i="1" s="1"/>
  <c r="G46" i="1" s="1"/>
  <c r="F79" i="1"/>
  <c r="F91" i="1" s="1"/>
  <c r="C33" i="1"/>
  <c r="G33" i="1" s="1"/>
  <c r="J35" i="1"/>
  <c r="D51" i="1"/>
  <c r="C51" i="1" s="1"/>
  <c r="G51" i="1" s="1"/>
  <c r="E76" i="1"/>
  <c r="C76" i="1" s="1"/>
  <c r="G76" i="1" s="1"/>
  <c r="D13" i="1"/>
  <c r="C52" i="1"/>
  <c r="G52" i="1" s="1"/>
  <c r="D81" i="1"/>
  <c r="D80" i="1" s="1"/>
  <c r="G77" i="1"/>
  <c r="C63" i="1"/>
  <c r="G63" i="1" s="1"/>
  <c r="C14" i="1"/>
  <c r="G14" i="1" s="1"/>
  <c r="C74" i="1"/>
  <c r="G74" i="1" s="1"/>
  <c r="E41" i="1"/>
  <c r="D45" i="1" l="1"/>
  <c r="E45" i="1"/>
  <c r="D12" i="1"/>
  <c r="G84" i="1"/>
  <c r="C13" i="1"/>
  <c r="G13" i="1" s="1"/>
  <c r="C41" i="1"/>
  <c r="G41" i="1" s="1"/>
  <c r="E40" i="1"/>
  <c r="G81" i="1"/>
  <c r="C80" i="1"/>
  <c r="C45" i="1" l="1"/>
  <c r="G45" i="1" s="1"/>
  <c r="D79" i="1"/>
  <c r="D91" i="1" s="1"/>
  <c r="G80" i="1"/>
  <c r="E12" i="1"/>
  <c r="C40" i="1"/>
  <c r="G40" i="1" s="1"/>
  <c r="E79" i="1" l="1"/>
  <c r="E91" i="1" s="1"/>
  <c r="C12" i="1"/>
  <c r="C79" i="1" l="1"/>
  <c r="G12" i="1"/>
  <c r="G79" i="1" l="1"/>
  <c r="C91" i="1"/>
  <c r="G91" i="1" l="1"/>
</calcChain>
</file>

<file path=xl/sharedStrings.xml><?xml version="1.0" encoding="utf-8"?>
<sst xmlns="http://schemas.openxmlformats.org/spreadsheetml/2006/main" count="96" uniqueCount="95">
  <si>
    <t>ДОХОДИ </t>
  </si>
  <si>
    <t>(грн)</t>
  </si>
  <si>
    <t>Код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</si>
  <si>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</si>
  <si>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</si>
  <si>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</si>
  <si>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</si>
  <si>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</si>
  <si>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×</t>
  </si>
  <si>
    <t>Разом доходів</t>
  </si>
  <si>
    <t>Найменування згідно  з Класифікацією доходів бюджету</t>
  </si>
  <si>
    <t>Податковi надходження</t>
  </si>
  <si>
    <t>Податки на доходи, податки на прибуток, податки на збiльшення ринкової вартостi</t>
  </si>
  <si>
    <t>Податок та збiр на доходи фiзичних осiб</t>
  </si>
  <si>
    <t>Податок на доходи фiзичних осiб, що сплачується податковими агентами, iз доходiв платника податку у виглядi заробiтної плати</t>
  </si>
  <si>
    <t>Податок на доходи фiзичних осiб з грошового забезпечення, грошових винагород та iнших виплат, одержаних вiйськовослужбовцями та особами рядового i начальницького складу, що сплачується податковими агентами</t>
  </si>
  <si>
    <t>Податок на доходи фiзичних осiб, що сплачується податковими агентами, iз доходiв платника податку iнших нiж заробiтна плата</t>
  </si>
  <si>
    <t>Податок на доходи фiзичних осiб, що сплачується фiзичними особами за результатами рiчного декларування</t>
  </si>
  <si>
    <t>Податок на прибуток пiдприємств</t>
  </si>
  <si>
    <t>Податок на прибуток пiдприємств та фiнансових установ комунальної власностi</t>
  </si>
  <si>
    <t>Податок на прибуток пiдприємств, створених за участю iноземних iнвесторiв</t>
  </si>
  <si>
    <t>Податок на прибуток iноземних юридичних осiб</t>
  </si>
  <si>
    <t>Податок на прибуток страхових органiзацiй, включаючи фiлiали аналогiчних органiзацiй, розташованих на територiї України</t>
  </si>
  <si>
    <t>Податок на прибуток органiзацiй i пiдприємств споживчої кооперацiї, кооперативiв та громадських об’єднань</t>
  </si>
  <si>
    <t>Податок на прибуток приватних пiдприємств</t>
  </si>
  <si>
    <t xml:space="preserve">Податок на прибуток фінансових установ, включаючи філіали аналогічних організацій, розташованих на території України, за винятком страхових організацій  </t>
  </si>
  <si>
    <t>Рентна плата та плата за використання iнших природних ресурсiв</t>
  </si>
  <si>
    <t>Рентна плата за спецiальне використання води</t>
  </si>
  <si>
    <t>Рентна плата за спецiальне використання води (крiм рентної плати за спецiальне використання води водних об’єктiв мiсцевого значення)</t>
  </si>
  <si>
    <t>Рентна плата за спецiальне використання води для потреб гiдроенергетики</t>
  </si>
  <si>
    <t>Надходження рентної плати за спецiальне використання води вiд пiдприємств житлово-комунального господарства</t>
  </si>
  <si>
    <t>Рентна плата за спецiальне використання води в частинi використання поверхневих вод для потреб водного транспорту (крiм стоянкових i службово-допомiжного флотiв)</t>
  </si>
  <si>
    <t>Рентна плата за користування надрами</t>
  </si>
  <si>
    <t>Рентна плата за користування надрами для видобування корисних копалин загальнодержавного значення</t>
  </si>
  <si>
    <t xml:space="preserve">Рентна плата за користування надрами для видобування нафти </t>
  </si>
  <si>
    <t xml:space="preserve">Рентна плата за користування надрами для видобування природного газу </t>
  </si>
  <si>
    <t xml:space="preserve">Рентна плата за користування надрами для видобування газового конденсату </t>
  </si>
  <si>
    <t>Плата за використання iнших природних ресурсiв</t>
  </si>
  <si>
    <t>Плата за спецiальне використання рибних та iнших водних ресурсiв</t>
  </si>
  <si>
    <t>Іншi податки та збори</t>
  </si>
  <si>
    <t>Екологiчний податок</t>
  </si>
  <si>
    <t>Надходження вiд викидiв забруднюючих речовин в атмосферне повiтря стацiонарними джерелами забруднення</t>
  </si>
  <si>
    <t>Надходження вiд скидiв забруднюючих речовин безпосередньо у воднi об’єкти</t>
  </si>
  <si>
    <t>Надходження вiд розмiщення вiдходiв у спецiально вiдведених для цього мiсцях чи на об’єктах, крiм розмiщення окремих видiв вiдходiв як вторинної сировини</t>
  </si>
  <si>
    <t>Неподатковi надходження</t>
  </si>
  <si>
    <t>Доходи вiд власностi та пiдприємницької дiяльностi</t>
  </si>
  <si>
    <t>Частина чистого прибутку (доходу) державних або комунальних унiтарних пiдприємств та їх об’єднань, що вилучається до вiдповiдного бюджету, та дивiденди (дохiд), нарахованi на акцiї (частки, паї) господарських товариств, у статутних капiталах яких є державна або комунальна власнiсть</t>
  </si>
  <si>
    <t>Частина чистого прибутку (доходу) комунальних унiтарних пiдприємств та їх об’єднань, що вилучається до вiдповiдного мiсцевого бюджету</t>
  </si>
  <si>
    <t>Плата за розмiщення тимчасово вiльних коштiв мiсцевих бюджетiв</t>
  </si>
  <si>
    <t>Надходження коштiв вiд вiдшкодування втрат сiльськогосподарського i лiсогосподарського виробництва</t>
  </si>
  <si>
    <t>Адмiнiстративнi збори та платежi, доходи вiд некомерцiйної господарської дiяльностi</t>
  </si>
  <si>
    <t>Плата за надання адмiнiстративних послуг</t>
  </si>
  <si>
    <t>Плата за лiцензiї на певнi види господарської дiяльностi та сертифiкати, що видаються Радою мiнiстрiв Автономної Республiки Крим, виконавчими органами мiсцевих рад i мiсцевими органами виконавчої влади</t>
  </si>
  <si>
    <t>Плата за лiцензiї на виробництво спирту етилового, коньячного i плодового, алкогольних напоїв та тютюнових виробiв</t>
  </si>
  <si>
    <t>Плата за лiцензiї на право оптової торгiвлi алкогольними напоями та тютюновими виробами</t>
  </si>
  <si>
    <t>Плата за лiцензiї на право роздрiбної торгiвлi алкогольними напоями та тютюновими виробами</t>
  </si>
  <si>
    <t>Плата за лiцензiї та сертифiкати, що сплачується лiцензiатами за мiсцем здiйснення дiяльностi</t>
  </si>
  <si>
    <t>Надходження вiд орендної плати за користування цiлiсним майновим комплексом та iншим державним майном</t>
  </si>
  <si>
    <t>Надходження вiд орендної плати за користування цiлiсним майновим комплексом та iншим майном, що перебуває в комунальнiй власностi</t>
  </si>
  <si>
    <t>Орендна плата за воднi об’єкти (їх частини), що надаються в користування на умовах оренди Радою мiнiстрiв Автономної Республiки Крим, обласними, районними, Київською та Севастопольською мiськими державними адмiнiстрацiями, мiсцевими радами</t>
  </si>
  <si>
    <t>Іншi неподатковi надходження</t>
  </si>
  <si>
    <t>Іншi надходження</t>
  </si>
  <si>
    <t>Грошовi стягнення за шкоду, заподiяну порушенням законодавства про охорону навколишнього природного середовища внаслiдок господарської та iншої дiяльностi</t>
  </si>
  <si>
    <t>Доходи вiд операцiй з кредитування та надання гарантiй</t>
  </si>
  <si>
    <t>Вiдсотки за користування довгостроковим кредитом, що надається з мiсцевих бюджетiв молодим сiм’ям та одиноким молодим громадянам на будiвництво (реконструкцiю) та придбання житла</t>
  </si>
  <si>
    <t>Власнi надходження бюджетних установ</t>
  </si>
  <si>
    <t>Надходження вiд плати за послуги, що надаються бюджетними установами згiдно iз законодавством</t>
  </si>
  <si>
    <t>Плата за послуги, що надаються бюджетними установами згiдно з їх основною дiяльнiстю</t>
  </si>
  <si>
    <t>Надходження бюджетних установ вiд додаткової (господарської) дiяльностi</t>
  </si>
  <si>
    <t>Плата за оренду майна бюджетних установ</t>
  </si>
  <si>
    <t>Надходження бюджетних установ вiд реалiзацiї в установленому порядку майна (крiм нерухомого майна)</t>
  </si>
  <si>
    <t>Іншi джерела власних надходжень бюджетних установ</t>
  </si>
  <si>
    <t>Кошти, що отримують бюджетнi установи вiд пiдприємств, органiзацiй, фiзичних осiб та вiд iнших бюджетних установ для виконання цiльових заходiв, у тому числi заходiв з вiдчуження для суспiльних потреб земельних дiлянок та розмiщених на них iнших об’єктiв нерухомого майна, що перебувають у приватнiй власностi фiзичних або юридичних осiб</t>
  </si>
  <si>
    <t>Офiцiйнi трансферти</t>
  </si>
  <si>
    <t>Вiд органiв державного управлiння</t>
  </si>
  <si>
    <t xml:space="preserve">Додаткова дотація з державного бюджету місцевим бюджетам на здійснення переданих з державного бюджету видатків з утримання закладів освіти та охорони здоров'я </t>
  </si>
  <si>
    <t>Освiтня субвенцiя з державного бюджету мiсцевим бюджетам</t>
  </si>
  <si>
    <t>Медична субвенцiя з державного бюджету мiсцевим бюджетам</t>
  </si>
  <si>
    <t xml:space="preserve">Субвенція з державного бюджету місцевим бюджетам на реформування регіональних систем охорони здоров’я для здійснення  заходів з виконання спільного з Міжнародним банком реконструкції та розвитку проекту "Поліпшення охорони здоров'я на службі у людей" </t>
  </si>
  <si>
    <t xml:space="preserve">Субвенція з державного бюджету місцевим бюджетам на 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осіб з їх числа </t>
  </si>
  <si>
    <t>Субвенція з державного бюджету місцевим бюджетам на фінансове забезпечення будівництва, реконструкції, ремонту і утримання автомобільних доріг загального користування місцевого значення, вулиць і доріг комунальної власності у населених пунктах</t>
  </si>
  <si>
    <t>Дотацiї з дрежавного бюджету місцевим бюджетам</t>
  </si>
  <si>
    <t>Субвенцiї  з дрежавного бюджету місцевим бюджетам</t>
  </si>
  <si>
    <t>Усього доходів  (без урахування міжбюджетних трансфертів)</t>
  </si>
  <si>
    <t>Субвенція з державного бюджету місцевим бюджетам на надання державної підтримки особам з особливими освітніми потребами</t>
  </si>
  <si>
    <t>Доходи від операцій з капіталом</t>
  </si>
  <si>
    <t>Надходження від продажу основного капіталу</t>
  </si>
  <si>
    <t>Кошти від відчудження майна, що належить Автономній Республіці Крим та майна, що перебуває в комунальній власності</t>
  </si>
  <si>
    <t>Перший заступник голови обласної ради</t>
  </si>
  <si>
    <t>Кропивка</t>
  </si>
  <si>
    <t xml:space="preserve">Додаток  1
до рішення сесії  обласної ради сьомого скликання 
</t>
  </si>
  <si>
    <t>обласного бюджету на 2020 рік</t>
  </si>
  <si>
    <t>(код бюджету)</t>
  </si>
  <si>
    <t>Плата за державну реєстрацію (крім адміністративного збору за проведення державної реєстрації юридичних осіб, фізичних осіб - підприємців та громадських формувань)</t>
  </si>
  <si>
    <t>Є.ХОЛОД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</si>
</sst>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1" x14ac:knownFonts="1">
    <font>
      <sz val="11"/>
      <color theme="1"/>
      <name val="Calibri"/>
      <family val="2"/>
      <charset val="204"/>
      <scheme val="minor"/>
    </font>
    <font>
      <b/>
      <sz val="14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4"/>
      <name val="Times New Roman"/>
      <family val="1"/>
      <charset val="204"/>
    </font>
    <font>
      <i/>
      <sz val="12"/>
      <name val="Times New Roman"/>
      <family val="1"/>
      <charset val="204"/>
    </font>
    <font>
      <b/>
      <i/>
      <sz val="14"/>
      <name val="Times New Roman"/>
      <family val="1"/>
      <charset val="204"/>
    </font>
    <font>
      <i/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color indexed="10"/>
      <name val="Times New Roman"/>
      <family val="1"/>
      <charset val="204"/>
    </font>
    <font>
      <i/>
      <sz val="14"/>
      <color indexed="10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sz val="14"/>
      <color indexed="10"/>
      <name val="Times New Roman"/>
      <family val="1"/>
      <charset val="204"/>
    </font>
    <font>
      <b/>
      <sz val="20"/>
      <color indexed="8"/>
      <name val="Times New Roman"/>
      <family val="1"/>
      <charset val="204"/>
    </font>
    <font>
      <b/>
      <sz val="20"/>
      <name val="Times New Roman"/>
      <family val="1"/>
      <charset val="204"/>
    </font>
    <font>
      <i/>
      <sz val="20"/>
      <name val="Times New Roman"/>
      <family val="1"/>
      <charset val="204"/>
    </font>
    <font>
      <sz val="20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8"/>
      <name val="Calibri"/>
      <family val="2"/>
      <charset val="204"/>
    </font>
    <font>
      <sz val="10"/>
      <color rgb="FF000000"/>
      <name val="Times New Roman"/>
      <family val="1"/>
      <charset val="204"/>
    </font>
    <font>
      <sz val="16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/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3" fontId="4" fillId="0" borderId="1" xfId="0" applyNumberFormat="1" applyFont="1" applyFill="1" applyBorder="1" applyAlignment="1" applyProtection="1">
      <alignment horizontal="right" vertical="center" wrapText="1"/>
    </xf>
    <xf numFmtId="3" fontId="4" fillId="0" borderId="1" xfId="0" applyNumberFormat="1" applyFont="1" applyBorder="1" applyAlignment="1">
      <alignment horizontal="right" vertical="center" wrapText="1"/>
    </xf>
    <xf numFmtId="3" fontId="6" fillId="0" borderId="1" xfId="0" applyNumberFormat="1" applyFont="1" applyBorder="1" applyAlignment="1">
      <alignment horizontal="right" vertical="center" wrapText="1"/>
    </xf>
    <xf numFmtId="0" fontId="7" fillId="0" borderId="0" xfId="0" applyNumberFormat="1" applyFont="1" applyFill="1" applyAlignment="1" applyProtection="1">
      <alignment vertical="center" wrapText="1"/>
    </xf>
    <xf numFmtId="0" fontId="7" fillId="0" borderId="0" xfId="0" applyFont="1" applyFill="1" applyAlignment="1">
      <alignment vertical="center" wrapText="1"/>
    </xf>
    <xf numFmtId="0" fontId="8" fillId="0" borderId="0" xfId="0" applyNumberFormat="1" applyFont="1" applyFill="1" applyAlignment="1" applyProtection="1">
      <alignment wrapText="1"/>
    </xf>
    <xf numFmtId="0" fontId="8" fillId="0" borderId="0" xfId="0" applyFont="1" applyFill="1" applyAlignment="1">
      <alignment wrapText="1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3" fontId="11" fillId="0" borderId="1" xfId="0" applyNumberFormat="1" applyFont="1" applyBorder="1" applyAlignment="1">
      <alignment horizontal="right" vertical="center" wrapText="1"/>
    </xf>
    <xf numFmtId="3" fontId="9" fillId="0" borderId="1" xfId="0" applyNumberFormat="1" applyFont="1" applyFill="1" applyBorder="1" applyAlignment="1" applyProtection="1">
      <alignment horizontal="right" vertical="center" wrapText="1"/>
    </xf>
    <xf numFmtId="0" fontId="12" fillId="0" borderId="0" xfId="0" applyNumberFormat="1" applyFont="1" applyFill="1" applyAlignment="1" applyProtection="1">
      <alignment vertical="center" wrapText="1"/>
    </xf>
    <xf numFmtId="0" fontId="13" fillId="0" borderId="1" xfId="0" applyNumberFormat="1" applyFont="1" applyFill="1" applyBorder="1" applyAlignment="1" applyProtection="1">
      <alignment horizontal="center" vertical="center" wrapText="1"/>
    </xf>
    <xf numFmtId="3" fontId="13" fillId="0" borderId="1" xfId="0" applyNumberFormat="1" applyFont="1" applyFill="1" applyBorder="1" applyAlignment="1" applyProtection="1">
      <alignment horizontal="right" vertical="center" wrapText="1"/>
    </xf>
    <xf numFmtId="0" fontId="15" fillId="0" borderId="0" xfId="0" applyNumberFormat="1" applyFont="1" applyFill="1" applyAlignment="1" applyProtection="1">
      <alignment wrapText="1"/>
    </xf>
    <xf numFmtId="3" fontId="13" fillId="0" borderId="1" xfId="0" applyNumberFormat="1" applyFont="1" applyBorder="1" applyAlignment="1">
      <alignment horizontal="right" vertical="center" wrapText="1"/>
    </xf>
    <xf numFmtId="3" fontId="16" fillId="0" borderId="1" xfId="0" applyNumberFormat="1" applyFont="1" applyBorder="1" applyAlignment="1">
      <alignment horizontal="right" vertical="center" wrapText="1"/>
    </xf>
    <xf numFmtId="0" fontId="15" fillId="0" borderId="0" xfId="0" applyFont="1" applyFill="1" applyAlignment="1">
      <alignment wrapText="1"/>
    </xf>
    <xf numFmtId="3" fontId="17" fillId="0" borderId="1" xfId="0" applyNumberFormat="1" applyFont="1" applyBorder="1" applyAlignment="1">
      <alignment horizontal="right" vertical="center" wrapText="1"/>
    </xf>
    <xf numFmtId="3" fontId="18" fillId="0" borderId="1" xfId="0" applyNumberFormat="1" applyFont="1" applyBorder="1" applyAlignment="1">
      <alignment horizontal="right" vertical="center" wrapText="1"/>
    </xf>
    <xf numFmtId="3" fontId="19" fillId="0" borderId="1" xfId="0" applyNumberFormat="1" applyFont="1" applyBorder="1" applyAlignment="1">
      <alignment horizontal="right" vertical="center" wrapText="1"/>
    </xf>
    <xf numFmtId="0" fontId="12" fillId="0" borderId="0" xfId="0" applyNumberFormat="1" applyFont="1" applyFill="1" applyAlignment="1" applyProtection="1">
      <alignment wrapText="1"/>
    </xf>
    <xf numFmtId="0" fontId="12" fillId="0" borderId="0" xfId="0" applyFont="1" applyFill="1" applyAlignment="1">
      <alignment wrapText="1"/>
    </xf>
    <xf numFmtId="3" fontId="20" fillId="0" borderId="1" xfId="0" applyNumberFormat="1" applyFont="1" applyBorder="1" applyAlignment="1">
      <alignment horizontal="right" vertical="center" wrapText="1"/>
    </xf>
    <xf numFmtId="3" fontId="9" fillId="0" borderId="1" xfId="0" applyNumberFormat="1" applyFont="1" applyBorder="1" applyAlignment="1">
      <alignment horizontal="right" vertical="center" wrapText="1"/>
    </xf>
    <xf numFmtId="3" fontId="8" fillId="0" borderId="0" xfId="0" applyNumberFormat="1" applyFont="1" applyFill="1" applyAlignment="1" applyProtection="1">
      <alignment wrapText="1"/>
    </xf>
    <xf numFmtId="0" fontId="2" fillId="0" borderId="0" xfId="0" applyFont="1" applyAlignment="1">
      <alignment horizontal="justify"/>
    </xf>
    <xf numFmtId="0" fontId="5" fillId="0" borderId="1" xfId="0" applyNumberFormat="1" applyFont="1" applyFill="1" applyBorder="1" applyAlignment="1" applyProtection="1">
      <alignment horizontal="justify" vertical="center" wrapText="1"/>
    </xf>
    <xf numFmtId="0" fontId="10" fillId="0" borderId="1" xfId="0" applyNumberFormat="1" applyFont="1" applyFill="1" applyBorder="1" applyAlignment="1" applyProtection="1">
      <alignment horizontal="justify" vertical="center" wrapText="1"/>
    </xf>
    <xf numFmtId="0" fontId="14" fillId="0" borderId="1" xfId="0" applyNumberFormat="1" applyFont="1" applyFill="1" applyBorder="1" applyAlignment="1" applyProtection="1">
      <alignment horizontal="justify" vertical="center" wrapText="1"/>
    </xf>
    <xf numFmtId="0" fontId="13" fillId="0" borderId="2" xfId="0" applyNumberFormat="1" applyFont="1" applyFill="1" applyBorder="1" applyAlignment="1" applyProtection="1">
      <alignment horizontal="center" vertical="center" wrapText="1"/>
    </xf>
    <xf numFmtId="3" fontId="13" fillId="0" borderId="2" xfId="0" applyNumberFormat="1" applyFont="1" applyBorder="1" applyAlignment="1">
      <alignment horizontal="right" vertical="center" wrapText="1"/>
    </xf>
    <xf numFmtId="3" fontId="20" fillId="0" borderId="2" xfId="0" applyNumberFormat="1" applyFont="1" applyBorder="1" applyAlignment="1">
      <alignment horizontal="right" vertical="center" wrapText="1"/>
    </xf>
    <xf numFmtId="0" fontId="4" fillId="2" borderId="2" xfId="0" applyNumberFormat="1" applyFont="1" applyFill="1" applyBorder="1" applyAlignment="1" applyProtection="1">
      <alignment horizontal="center" vertical="center" wrapText="1"/>
    </xf>
    <xf numFmtId="0" fontId="14" fillId="0" borderId="2" xfId="0" applyNumberFormat="1" applyFont="1" applyFill="1" applyBorder="1" applyAlignment="1" applyProtection="1">
      <alignment horizontal="justify" vertical="center" wrapText="1"/>
    </xf>
    <xf numFmtId="0" fontId="1" fillId="2" borderId="1" xfId="0" applyFont="1" applyFill="1" applyBorder="1" applyAlignment="1">
      <alignment horizontal="justify" vertical="center" wrapText="1"/>
    </xf>
    <xf numFmtId="0" fontId="1" fillId="2" borderId="1" xfId="0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right" vertical="top" wrapText="1"/>
    </xf>
    <xf numFmtId="3" fontId="4" fillId="2" borderId="1" xfId="0" applyNumberFormat="1" applyFont="1" applyFill="1" applyBorder="1" applyAlignment="1">
      <alignment horizontal="right" vertical="center" wrapText="1"/>
    </xf>
    <xf numFmtId="0" fontId="5" fillId="2" borderId="1" xfId="0" applyNumberFormat="1" applyFont="1" applyFill="1" applyBorder="1" applyAlignment="1" applyProtection="1">
      <alignment horizontal="center" vertical="center" wrapText="1"/>
    </xf>
    <xf numFmtId="0" fontId="22" fillId="3" borderId="0" xfId="0" applyNumberFormat="1" applyFont="1" applyFill="1" applyAlignment="1" applyProtection="1">
      <alignment horizontal="center"/>
    </xf>
    <xf numFmtId="0" fontId="23" fillId="3" borderId="0" xfId="0" applyNumberFormat="1" applyFont="1" applyFill="1" applyAlignment="1" applyProtection="1"/>
    <xf numFmtId="0" fontId="24" fillId="3" borderId="0" xfId="0" applyNumberFormat="1" applyFont="1" applyFill="1" applyAlignment="1" applyProtection="1"/>
    <xf numFmtId="0" fontId="25" fillId="3" borderId="0" xfId="0" applyNumberFormat="1" applyFont="1" applyFill="1" applyAlignment="1" applyProtection="1">
      <alignment horizontal="center"/>
    </xf>
    <xf numFmtId="0" fontId="25" fillId="3" borderId="0" xfId="0" applyNumberFormat="1" applyFont="1" applyFill="1" applyAlignment="1" applyProtection="1"/>
    <xf numFmtId="0" fontId="26" fillId="0" borderId="0" xfId="0" applyFont="1"/>
    <xf numFmtId="0" fontId="27" fillId="0" borderId="0" xfId="0" applyFont="1" applyAlignment="1">
      <alignment horizontal="justify"/>
    </xf>
    <xf numFmtId="3" fontId="7" fillId="0" borderId="0" xfId="0" applyNumberFormat="1" applyFont="1" applyFill="1" applyAlignment="1" applyProtection="1">
      <alignment vertical="center" wrapText="1"/>
    </xf>
    <xf numFmtId="3" fontId="3" fillId="0" borderId="0" xfId="0" applyNumberFormat="1" applyFont="1"/>
    <xf numFmtId="3" fontId="2" fillId="0" borderId="0" xfId="0" applyNumberFormat="1" applyFont="1"/>
    <xf numFmtId="3" fontId="15" fillId="0" borderId="0" xfId="0" applyNumberFormat="1" applyFont="1" applyFill="1" applyAlignment="1" applyProtection="1">
      <alignment wrapText="1"/>
    </xf>
    <xf numFmtId="0" fontId="21" fillId="0" borderId="0" xfId="0" applyFont="1" applyAlignment="1">
      <alignment horizontal="center" vertical="center"/>
    </xf>
    <xf numFmtId="0" fontId="25" fillId="3" borderId="0" xfId="0" applyNumberFormat="1" applyFont="1" applyFill="1" applyAlignment="1" applyProtection="1">
      <alignment horizontal="center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21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revisionHeaders" Target="revisions/revisionHeaders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usernames" Target="revisions/userNames.xml"/></Relationships>
</file>

<file path=xl/revisions/_rels/revisionHeaders.xml.rels><?xml version="1.0" encoding="UTF-8" standalone="yes"?>
<Relationships xmlns="http://schemas.openxmlformats.org/package/2006/relationships"><Relationship Id="rId8" Type="http://schemas.openxmlformats.org/officeDocument/2006/relationships/revisionLog" Target="revisionLog8.xml"/><Relationship Id="rId3" Type="http://schemas.openxmlformats.org/officeDocument/2006/relationships/revisionLog" Target="revisionLog3.xml"/><Relationship Id="rId7" Type="http://schemas.openxmlformats.org/officeDocument/2006/relationships/revisionLog" Target="revisionLog7.xml"/><Relationship Id="rId12" Type="http://schemas.openxmlformats.org/officeDocument/2006/relationships/revisionLog" Target="revisionLog12.xml"/><Relationship Id="rId2" Type="http://schemas.openxmlformats.org/officeDocument/2006/relationships/revisionLog" Target="revisionLog2.xml"/><Relationship Id="rId1" Type="http://schemas.openxmlformats.org/officeDocument/2006/relationships/revisionLog" Target="revisionLog1.xml"/><Relationship Id="rId6" Type="http://schemas.openxmlformats.org/officeDocument/2006/relationships/revisionLog" Target="revisionLog6.xml"/><Relationship Id="rId11" Type="http://schemas.openxmlformats.org/officeDocument/2006/relationships/revisionLog" Target="revisionLog11.xml"/><Relationship Id="rId5" Type="http://schemas.openxmlformats.org/officeDocument/2006/relationships/revisionLog" Target="revisionLog5.xml"/><Relationship Id="rId10" Type="http://schemas.openxmlformats.org/officeDocument/2006/relationships/revisionLog" Target="revisionLog10.xml"/><Relationship Id="rId4" Type="http://schemas.openxmlformats.org/officeDocument/2006/relationships/revisionLog" Target="revisionLog4.xml"/><Relationship Id="rId9" Type="http://schemas.openxmlformats.org/officeDocument/2006/relationships/revisionLog" Target="revisionLog9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D9FCFCE1-BF14-4693-910F-75A62E9B4C3E}" diskRevisions="1" revisionId="28" version="12">
  <header guid="{7D9F935C-AF1A-4F45-9C99-73D93AD746BD}" dateTime="2019-11-25T09:08:07" maxSheetId="4" userName="Василенко Лариса" r:id="rId1">
    <sheetIdMap count="3">
      <sheetId val="1"/>
      <sheetId val="2"/>
      <sheetId val="3"/>
    </sheetIdMap>
  </header>
  <header guid="{F28ACA9E-1B04-4A99-B1CB-CC2177D1F108}" dateTime="2019-11-25T11:05:48" maxSheetId="4" userName="Ялинник Світлана" r:id="rId2" minRId="1">
    <sheetIdMap count="3">
      <sheetId val="1"/>
      <sheetId val="2"/>
      <sheetId val="3"/>
    </sheetIdMap>
  </header>
  <header guid="{C0B55376-1E4E-48F2-8B2A-4AA7E9FC55CE}" dateTime="2019-11-25T11:06:51" maxSheetId="4" userName="Ялинник Світлана" r:id="rId3" minRId="4" maxRId="6">
    <sheetIdMap count="3">
      <sheetId val="1"/>
      <sheetId val="2"/>
      <sheetId val="3"/>
    </sheetIdMap>
  </header>
  <header guid="{5C8AF283-A190-4415-A218-EBD98ACD6FE4}" dateTime="2019-11-25T11:08:32" maxSheetId="4" userName="Ялинник Світлана" r:id="rId4">
    <sheetIdMap count="3">
      <sheetId val="1"/>
      <sheetId val="2"/>
      <sheetId val="3"/>
    </sheetIdMap>
  </header>
  <header guid="{51121D92-EA24-4CA7-A4F8-882B8C5FA514}" dateTime="2019-11-25T11:09:07" maxSheetId="4" userName="Ялинник Світлана" r:id="rId5">
    <sheetIdMap count="3">
      <sheetId val="1"/>
      <sheetId val="2"/>
      <sheetId val="3"/>
    </sheetIdMap>
  </header>
  <header guid="{22C4C6C8-9BD3-4802-97D9-20BB4B16FE25}" dateTime="2019-11-25T11:17:28" maxSheetId="4" userName="Василенко Лариса" r:id="rId6">
    <sheetIdMap count="3">
      <sheetId val="1"/>
      <sheetId val="2"/>
      <sheetId val="3"/>
    </sheetIdMap>
  </header>
  <header guid="{F80118F4-2E87-4568-B77C-78C6E6BE1340}" dateTime="2019-11-25T13:23:46" maxSheetId="4" userName="Василенко Лариса" r:id="rId7">
    <sheetIdMap count="3">
      <sheetId val="1"/>
      <sheetId val="2"/>
      <sheetId val="3"/>
    </sheetIdMap>
  </header>
  <header guid="{B971B392-FCC2-4E20-92F2-82E6C25A0F1A}" dateTime="2019-11-25T15:26:31" maxSheetId="4" userName="Ялинник Світлана" r:id="rId8" minRId="18">
    <sheetIdMap count="3">
      <sheetId val="1"/>
      <sheetId val="2"/>
      <sheetId val="3"/>
    </sheetIdMap>
  </header>
  <header guid="{E06CECF4-36CC-4DBB-BC0C-82C4D6B27F9A}" dateTime="2019-11-25T15:33:31" maxSheetId="4" userName="Василенко Лариса" r:id="rId9">
    <sheetIdMap count="3">
      <sheetId val="1"/>
      <sheetId val="2"/>
      <sheetId val="3"/>
    </sheetIdMap>
  </header>
  <header guid="{A575F92B-60E8-4254-B19E-A2B4A1E3F229}" dateTime="2019-11-25T15:40:21" maxSheetId="4" userName="Ялинник Світлана" r:id="rId10" minRId="22">
    <sheetIdMap count="3">
      <sheetId val="1"/>
      <sheetId val="2"/>
      <sheetId val="3"/>
    </sheetIdMap>
  </header>
  <header guid="{EAC9F047-6381-4FA6-9F7E-922BA9BA287C}" dateTime="2019-11-26T10:41:10" maxSheetId="4" userName="Ялинник Світлана" r:id="rId11" minRId="23">
    <sheetIdMap count="3">
      <sheetId val="1"/>
      <sheetId val="2"/>
      <sheetId val="3"/>
    </sheetIdMap>
  </header>
  <header guid="{D9FCFCE1-BF14-4693-910F-75A62E9B4C3E}" dateTime="2019-11-26T14:14:23" maxSheetId="4" userName="Оніщенко Ніна" r:id="rId12">
    <sheetIdMap count="3">
      <sheetId val="1"/>
      <sheetId val="2"/>
      <sheetId val="3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/>
</file>

<file path=xl/revisions/revisionLog1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2" sId="1">
    <oc r="D25">
      <f>269449600</f>
    </oc>
    <nc r="D25">
      <f>269449600-659164</f>
    </nc>
  </rcc>
</revisions>
</file>

<file path=xl/revisions/revisionLog1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3" sId="1">
    <oc r="D25">
      <f>269449600-659164</f>
    </oc>
    <nc r="D25">
      <f>269449600-659164-702651</f>
    </nc>
  </rcc>
  <rcv guid="{75ADBE30-5F49-4F00-B3C6-29A7EB6633B3}" action="delete"/>
  <rdn rId="0" localSheetId="1" customView="1" name="Z_75ADBE30_5F49_4F00_B3C6_29A7EB6633B3_.wvu.PrintArea" hidden="1" oldHidden="1">
    <formula>Лист1!$A$1:$F$102</formula>
    <oldFormula>Лист1!$A$1:$F$102</oldFormula>
  </rdn>
  <rdn rId="0" localSheetId="1" customView="1" name="Z_75ADBE30_5F49_4F00_B3C6_29A7EB6633B3_.wvu.PrintTitles" hidden="1" oldHidden="1">
    <formula>Лист1!$9:$11</formula>
    <oldFormula>Лист1!$9:$11</oldFormula>
  </rdn>
  <rdn rId="0" localSheetId="1" customView="1" name="Z_75ADBE30_5F49_4F00_B3C6_29A7EB6633B3_.wvu.FilterData" hidden="1" oldHidden="1">
    <formula>Лист1!$G$1:$G$102</formula>
    <oldFormula>Лист1!$G$1:$G$102</oldFormula>
  </rdn>
  <rcv guid="{75ADBE30-5F49-4F00-B3C6-29A7EB6633B3}" action="add"/>
</revisions>
</file>

<file path=xl/revisions/revisionLog1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E05AB6A2-0DF1-4E30-9376-17FBF6025E72}" action="delete"/>
  <rdn rId="0" localSheetId="1" customView="1" name="Z_E05AB6A2_0DF1_4E30_9376_17FBF6025E72_.wvu.PrintTitles" hidden="1" oldHidden="1">
    <formula>Лист1!$9:$11</formula>
    <oldFormula>Лист1!$9:$11</oldFormula>
  </rdn>
  <rdn rId="0" localSheetId="1" customView="1" name="Z_E05AB6A2_0DF1_4E30_9376_17FBF6025E72_.wvu.FilterData" hidden="1" oldHidden="1">
    <formula>Лист1!$G$1:$G$102</formula>
    <oldFormula>Лист1!$G$1:$G$102</oldFormula>
  </rdn>
  <rcv guid="{E05AB6A2-0DF1-4E30-9376-17FBF6025E72}" action="add"/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" sId="1" numFmtId="4">
    <oc r="D25">
      <v>255950000</v>
    </oc>
    <nc r="D25">
      <v>269449600</v>
    </nc>
  </rcc>
  <rcv guid="{75ADBE30-5F49-4F00-B3C6-29A7EB6633B3}" action="delete"/>
  <rdn rId="0" localSheetId="1" customView="1" name="Z_75ADBE30_5F49_4F00_B3C6_29A7EB6633B3_.wvu.PrintTitles" hidden="1" oldHidden="1">
    <formula>Лист1!$9:$11</formula>
    <oldFormula>Лист1!$9:$11</oldFormula>
  </rdn>
  <rdn rId="0" localSheetId="1" customView="1" name="Z_75ADBE30_5F49_4F00_B3C6_29A7EB6633B3_.wvu.FilterData" hidden="1" oldHidden="1">
    <formula>Лист1!$G$1:$G$102</formula>
  </rdn>
  <rcv guid="{75ADBE30-5F49-4F00-B3C6-29A7EB6633B3}" action="add"/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" sId="1" numFmtId="4">
    <oc r="E42">
      <v>12800000</v>
    </oc>
    <nc r="E42">
      <v>14000000</v>
    </nc>
  </rcc>
  <rcc rId="5" sId="1" numFmtId="4">
    <oc r="E43">
      <v>1200000</v>
    </oc>
    <nc r="E43">
      <v>1400000</v>
    </nc>
  </rcc>
  <rcc rId="6" sId="1" numFmtId="4">
    <oc r="E44">
      <v>44000000</v>
    </oc>
    <nc r="E44">
      <v>48000000</v>
    </nc>
  </rcc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75ADBE30-5F49-4F00-B3C6-29A7EB6633B3}" action="delete"/>
  <rdn rId="0" localSheetId="1" customView="1" name="Z_75ADBE30_5F49_4F00_B3C6_29A7EB6633B3_.wvu.PrintTitles" hidden="1" oldHidden="1">
    <formula>Лист1!$9:$11</formula>
    <oldFormula>Лист1!$9:$11</oldFormula>
  </rdn>
  <rdn rId="0" localSheetId="1" customView="1" name="Z_75ADBE30_5F49_4F00_B3C6_29A7EB6633B3_.wvu.FilterData" hidden="1" oldHidden="1">
    <formula>Лист1!$G$1:$G$102</formula>
    <oldFormula>Лист1!$G$1:$G$102</oldFormula>
  </rdn>
  <rcv guid="{75ADBE30-5F49-4F00-B3C6-29A7EB6633B3}" action="add"/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75ADBE30-5F49-4F00-B3C6-29A7EB6633B3}" action="delete"/>
  <rdn rId="0" localSheetId="1" customView="1" name="Z_75ADBE30_5F49_4F00_B3C6_29A7EB6633B3_.wvu.PrintArea" hidden="1" oldHidden="1">
    <formula>Лист1!$A$1:$F$102</formula>
  </rdn>
  <rdn rId="0" localSheetId="1" customView="1" name="Z_75ADBE30_5F49_4F00_B3C6_29A7EB6633B3_.wvu.PrintTitles" hidden="1" oldHidden="1">
    <formula>Лист1!$9:$11</formula>
    <oldFormula>Лист1!$9:$11</oldFormula>
  </rdn>
  <rdn rId="0" localSheetId="1" customView="1" name="Z_75ADBE30_5F49_4F00_B3C6_29A7EB6633B3_.wvu.FilterData" hidden="1" oldHidden="1">
    <formula>Лист1!$G$1:$G$102</formula>
    <oldFormula>Лист1!$G$1:$G$102</oldFormula>
  </rdn>
  <rcv guid="{75ADBE30-5F49-4F00-B3C6-29A7EB6633B3}" action="add"/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FF509F3D-623B-42B8-B579-D32E02209980}" action="delete"/>
  <rdn rId="0" localSheetId="1" customView="1" name="Z_FF509F3D_623B_42B8_B579_D32E02209980_.wvu.PrintArea" hidden="1" oldHidden="1">
    <formula>Лист1!$A$1:$F$103</formula>
    <oldFormula>Лист1!$A$1:$F$103</oldFormula>
  </rdn>
  <rdn rId="0" localSheetId="1" customView="1" name="Z_FF509F3D_623B_42B8_B579_D32E02209980_.wvu.PrintTitles" hidden="1" oldHidden="1">
    <formula>Лист1!$9:$11</formula>
    <oldFormula>Лист1!$9:$11</oldFormula>
  </rdn>
  <rdn rId="0" localSheetId="1" customView="1" name="Z_FF509F3D_623B_42B8_B579_D32E02209980_.wvu.FilterData" hidden="1" oldHidden="1">
    <formula>Лист1!$G$1:$G$102</formula>
    <oldFormula>Лист1!$G$1:$G$102</oldFormula>
  </rdn>
  <rcv guid="{FF509F3D-623B-42B8-B579-D32E02209980}" action="add"/>
</revisions>
</file>

<file path=xl/revisions/revisionLog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FF509F3D-623B-42B8-B579-D32E02209980}" action="delete"/>
  <rdn rId="0" localSheetId="1" customView="1" name="Z_FF509F3D_623B_42B8_B579_D32E02209980_.wvu.PrintArea" hidden="1" oldHidden="1">
    <formula>Лист1!$A$1:$F$103</formula>
    <oldFormula>Лист1!$A$1:$F$103</oldFormula>
  </rdn>
  <rdn rId="0" localSheetId="1" customView="1" name="Z_FF509F3D_623B_42B8_B579_D32E02209980_.wvu.PrintTitles" hidden="1" oldHidden="1">
    <formula>Лист1!$9:$11</formula>
    <oldFormula>Лист1!$9:$11</oldFormula>
  </rdn>
  <rdn rId="0" localSheetId="1" customView="1" name="Z_FF509F3D_623B_42B8_B579_D32E02209980_.wvu.FilterData" hidden="1" oldHidden="1">
    <formula>Лист1!$G$1:$G$102</formula>
    <oldFormula>Лист1!$G$1:$G$102</oldFormula>
  </rdn>
  <rcv guid="{FF509F3D-623B-42B8-B579-D32E02209980}" action="add"/>
</revisions>
</file>

<file path=xl/revisions/revisionLog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8" sId="1">
    <oc r="D25">
      <v>269449600</v>
    </oc>
    <nc r="D25">
      <f>269449600</f>
    </nc>
  </rcc>
</revisions>
</file>

<file path=xl/revisions/revisionLog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FF509F3D-623B-42B8-B579-D32E02209980}" action="delete"/>
  <rdn rId="0" localSheetId="1" customView="1" name="Z_FF509F3D_623B_42B8_B579_D32E02209980_.wvu.PrintArea" hidden="1" oldHidden="1">
    <formula>Лист1!$A$1:$F$103</formula>
    <oldFormula>Лист1!$A$1:$F$103</oldFormula>
  </rdn>
  <rdn rId="0" localSheetId="1" customView="1" name="Z_FF509F3D_623B_42B8_B579_D32E02209980_.wvu.PrintTitles" hidden="1" oldHidden="1">
    <formula>Лист1!$9:$11</formula>
    <oldFormula>Лист1!$9:$11</oldFormula>
  </rdn>
  <rdn rId="0" localSheetId="1" customView="1" name="Z_FF509F3D_623B_42B8_B579_D32E02209980_.wvu.FilterData" hidden="1" oldHidden="1">
    <formula>Лист1!$G$1:$G$102</formula>
    <oldFormula>Лист1!$G$1:$G$102</oldFormula>
  </rdn>
  <rcv guid="{FF509F3D-623B-42B8-B579-D32E02209980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S102"/>
  <sheetViews>
    <sheetView tabSelected="1" view="pageBreakPreview" zoomScale="70" zoomScaleNormal="70" zoomScaleSheetLayoutView="70" workbookViewId="0">
      <pane xSplit="2" ySplit="11" topLeftCell="C91" activePane="bottomRight" state="frozen"/>
      <selection pane="topRight" activeCell="C1" sqref="C1"/>
      <selection pane="bottomLeft" activeCell="A12" sqref="A12"/>
      <selection pane="bottomRight" activeCell="D20" sqref="D20"/>
    </sheetView>
  </sheetViews>
  <sheetFormatPr defaultColWidth="8.5546875" defaultRowHeight="13.8" x14ac:dyDescent="0.25"/>
  <cols>
    <col min="1" max="1" width="13" style="1" customWidth="1"/>
    <col min="2" max="2" width="47.77734375" style="33" customWidth="1"/>
    <col min="3" max="3" width="18.5546875" style="4" customWidth="1"/>
    <col min="4" max="4" width="17.5546875" style="1" customWidth="1"/>
    <col min="5" max="5" width="18.44140625" style="1" customWidth="1"/>
    <col min="6" max="6" width="12.5546875" style="1" customWidth="1"/>
    <col min="7" max="7" width="14.21875" style="1" customWidth="1"/>
    <col min="8" max="9" width="8.5546875" style="1"/>
    <col min="10" max="10" width="11.21875" style="1" bestFit="1" customWidth="1"/>
    <col min="11" max="16384" width="8.5546875" style="1"/>
  </cols>
  <sheetData>
    <row r="1" spans="1:253" ht="59.85" customHeight="1" x14ac:dyDescent="0.25">
      <c r="D1" s="60" t="s">
        <v>90</v>
      </c>
      <c r="E1" s="61"/>
      <c r="F1" s="61"/>
    </row>
    <row r="3" spans="1:253" ht="24.6" x14ac:dyDescent="0.25">
      <c r="A3" s="62" t="s">
        <v>0</v>
      </c>
      <c r="B3" s="62"/>
      <c r="C3" s="62"/>
      <c r="D3" s="62"/>
      <c r="E3" s="62"/>
      <c r="F3" s="62"/>
    </row>
    <row r="4" spans="1:253" ht="24.6" x14ac:dyDescent="0.25">
      <c r="A4" s="62" t="s">
        <v>91</v>
      </c>
      <c r="B4" s="62"/>
      <c r="C4" s="62"/>
      <c r="D4" s="62"/>
      <c r="E4" s="62"/>
      <c r="F4" s="62"/>
    </row>
    <row r="5" spans="1:253" ht="13.5" customHeight="1" x14ac:dyDescent="0.3">
      <c r="A5" s="58"/>
      <c r="B5" s="58"/>
      <c r="C5" s="58"/>
      <c r="D5" s="58"/>
      <c r="E5" s="58"/>
      <c r="F5" s="58"/>
    </row>
    <row r="6" spans="1:253" ht="20.55" x14ac:dyDescent="0.3">
      <c r="A6" s="67">
        <v>16100000000</v>
      </c>
      <c r="B6" s="67"/>
      <c r="C6" s="67"/>
      <c r="D6" s="67"/>
      <c r="E6" s="67"/>
      <c r="F6" s="67"/>
    </row>
    <row r="7" spans="1:253" x14ac:dyDescent="0.25">
      <c r="A7" s="68" t="s">
        <v>92</v>
      </c>
      <c r="B7" s="68"/>
      <c r="C7" s="68"/>
      <c r="D7" s="68"/>
      <c r="E7" s="68"/>
      <c r="F7" s="68"/>
    </row>
    <row r="8" spans="1:253" x14ac:dyDescent="0.25">
      <c r="F8" s="2" t="s">
        <v>1</v>
      </c>
    </row>
    <row r="9" spans="1:253" ht="27.6" customHeight="1" x14ac:dyDescent="0.25">
      <c r="A9" s="65" t="s">
        <v>2</v>
      </c>
      <c r="B9" s="63" t="s">
        <v>10</v>
      </c>
      <c r="C9" s="66" t="s">
        <v>3</v>
      </c>
      <c r="D9" s="65" t="s">
        <v>4</v>
      </c>
      <c r="E9" s="65" t="s">
        <v>5</v>
      </c>
      <c r="F9" s="65"/>
    </row>
    <row r="10" spans="1:253" ht="49.35" customHeight="1" x14ac:dyDescent="0.25">
      <c r="A10" s="65"/>
      <c r="B10" s="64"/>
      <c r="C10" s="66"/>
      <c r="D10" s="65"/>
      <c r="E10" s="3" t="s">
        <v>6</v>
      </c>
      <c r="F10" s="3" t="s">
        <v>7</v>
      </c>
    </row>
    <row r="11" spans="1:253" s="6" customFormat="1" ht="13.95" x14ac:dyDescent="0.3">
      <c r="A11" s="3">
        <v>1</v>
      </c>
      <c r="B11" s="3">
        <v>2</v>
      </c>
      <c r="C11" s="5">
        <v>3</v>
      </c>
      <c r="D11" s="3">
        <v>4</v>
      </c>
      <c r="E11" s="3">
        <v>5</v>
      </c>
      <c r="F11" s="3">
        <v>6</v>
      </c>
    </row>
    <row r="12" spans="1:253" s="12" customFormat="1" ht="32.1" customHeight="1" x14ac:dyDescent="0.3">
      <c r="A12" s="7">
        <v>10000000</v>
      </c>
      <c r="B12" s="34" t="s">
        <v>11</v>
      </c>
      <c r="C12" s="8">
        <f>D12+E12</f>
        <v>2329417785</v>
      </c>
      <c r="D12" s="9">
        <f>D13+D27+D40</f>
        <v>2266017785</v>
      </c>
      <c r="E12" s="9">
        <f>E13+E27+E40</f>
        <v>63400000</v>
      </c>
      <c r="F12" s="10">
        <f>F13+F27+F40</f>
        <v>0</v>
      </c>
      <c r="G12" s="54">
        <f>C12+D12+E12+F12</f>
        <v>4658835570</v>
      </c>
      <c r="H12" s="11"/>
      <c r="I12" s="11"/>
      <c r="J12" s="11"/>
      <c r="K12" s="11"/>
      <c r="L12" s="11"/>
      <c r="IK12" s="11"/>
      <c r="IL12" s="11"/>
      <c r="IM12" s="11"/>
      <c r="IN12" s="11"/>
      <c r="IO12" s="11"/>
      <c r="IP12" s="11"/>
      <c r="IQ12" s="11"/>
      <c r="IR12" s="11"/>
      <c r="IS12" s="11"/>
    </row>
    <row r="13" spans="1:253" s="14" customFormat="1" ht="51" customHeight="1" x14ac:dyDescent="0.25">
      <c r="A13" s="7">
        <v>11000000</v>
      </c>
      <c r="B13" s="34" t="s">
        <v>12</v>
      </c>
      <c r="C13" s="9">
        <f t="shared" ref="C13:C76" si="0">D13+E13</f>
        <v>1825137785</v>
      </c>
      <c r="D13" s="9">
        <f>D14+D19</f>
        <v>1825137785</v>
      </c>
      <c r="E13" s="9"/>
      <c r="F13" s="10"/>
      <c r="G13" s="54">
        <f t="shared" ref="G13:G73" si="1">C13+D13+E13+F13</f>
        <v>3650275570</v>
      </c>
      <c r="H13" s="13"/>
      <c r="I13" s="13"/>
      <c r="J13" s="13"/>
      <c r="K13" s="13"/>
      <c r="L13" s="13"/>
      <c r="IK13" s="13"/>
      <c r="IL13" s="13"/>
      <c r="IM13" s="13"/>
      <c r="IN13" s="13"/>
      <c r="IO13" s="13"/>
      <c r="IP13" s="13"/>
      <c r="IQ13" s="13"/>
      <c r="IR13" s="13"/>
      <c r="IS13" s="13"/>
    </row>
    <row r="14" spans="1:253" s="18" customFormat="1" ht="22.05" customHeight="1" x14ac:dyDescent="0.3">
      <c r="A14" s="15">
        <v>11010000</v>
      </c>
      <c r="B14" s="35" t="s">
        <v>13</v>
      </c>
      <c r="C14" s="16">
        <f t="shared" si="0"/>
        <v>1520000000</v>
      </c>
      <c r="D14" s="17">
        <f>D15+D16+D17+D18</f>
        <v>1520000000</v>
      </c>
      <c r="E14" s="17"/>
      <c r="F14" s="17"/>
      <c r="G14" s="54">
        <f t="shared" si="1"/>
        <v>3040000000</v>
      </c>
    </row>
    <row r="15" spans="1:253" s="21" customFormat="1" ht="56.55" customHeight="1" x14ac:dyDescent="0.25">
      <c r="A15" s="19">
        <v>11010100</v>
      </c>
      <c r="B15" s="36" t="s">
        <v>14</v>
      </c>
      <c r="C15" s="9">
        <f t="shared" si="0"/>
        <v>1275900000</v>
      </c>
      <c r="D15" s="22">
        <v>1275900000</v>
      </c>
      <c r="E15" s="20"/>
      <c r="F15" s="20"/>
      <c r="G15" s="54">
        <f t="shared" si="1"/>
        <v>2551800000</v>
      </c>
    </row>
    <row r="16" spans="1:253" s="24" customFormat="1" ht="86.55" customHeight="1" x14ac:dyDescent="0.25">
      <c r="A16" s="19">
        <v>11010200</v>
      </c>
      <c r="B16" s="36" t="s">
        <v>15</v>
      </c>
      <c r="C16" s="9">
        <f t="shared" si="0"/>
        <v>58300000</v>
      </c>
      <c r="D16" s="22">
        <v>58300000</v>
      </c>
      <c r="E16" s="22"/>
      <c r="F16" s="23"/>
      <c r="G16" s="54">
        <f t="shared" si="1"/>
        <v>116600000</v>
      </c>
      <c r="H16" s="21"/>
      <c r="I16" s="21"/>
      <c r="J16" s="21"/>
      <c r="K16" s="21"/>
      <c r="L16" s="21"/>
      <c r="IK16" s="21"/>
      <c r="IL16" s="21"/>
      <c r="IM16" s="21"/>
      <c r="IN16" s="21"/>
      <c r="IO16" s="21"/>
      <c r="IP16" s="21"/>
      <c r="IQ16" s="21"/>
      <c r="IR16" s="21"/>
      <c r="IS16" s="21"/>
    </row>
    <row r="17" spans="1:253" s="24" customFormat="1" ht="49.05" customHeight="1" x14ac:dyDescent="0.25">
      <c r="A17" s="19">
        <v>11010400</v>
      </c>
      <c r="B17" s="36" t="s">
        <v>16</v>
      </c>
      <c r="C17" s="9">
        <f t="shared" si="0"/>
        <v>164800000</v>
      </c>
      <c r="D17" s="22">
        <v>164800000</v>
      </c>
      <c r="E17" s="22"/>
      <c r="F17" s="23"/>
      <c r="G17" s="54">
        <f t="shared" si="1"/>
        <v>329600000</v>
      </c>
      <c r="H17" s="21"/>
      <c r="I17" s="21"/>
      <c r="J17" s="21"/>
      <c r="K17" s="21"/>
      <c r="L17" s="21"/>
      <c r="IK17" s="21"/>
      <c r="IL17" s="21"/>
      <c r="IM17" s="21"/>
      <c r="IN17" s="21"/>
      <c r="IO17" s="21"/>
      <c r="IP17" s="21"/>
      <c r="IQ17" s="21"/>
      <c r="IR17" s="21"/>
      <c r="IS17" s="21"/>
    </row>
    <row r="18" spans="1:253" s="24" customFormat="1" ht="70.5" customHeight="1" x14ac:dyDescent="0.25">
      <c r="A18" s="19">
        <v>11010500</v>
      </c>
      <c r="B18" s="36" t="s">
        <v>17</v>
      </c>
      <c r="C18" s="9">
        <f t="shared" si="0"/>
        <v>21000000</v>
      </c>
      <c r="D18" s="22">
        <v>21000000</v>
      </c>
      <c r="E18" s="22"/>
      <c r="F18" s="23"/>
      <c r="G18" s="54">
        <f t="shared" si="1"/>
        <v>42000000</v>
      </c>
      <c r="H18" s="21"/>
      <c r="I18" s="21"/>
      <c r="J18" s="21"/>
      <c r="K18" s="21"/>
      <c r="L18" s="21"/>
      <c r="IK18" s="21"/>
      <c r="IL18" s="21"/>
      <c r="IM18" s="21"/>
      <c r="IN18" s="21"/>
      <c r="IO18" s="21"/>
      <c r="IP18" s="21"/>
      <c r="IQ18" s="21"/>
      <c r="IR18" s="21"/>
      <c r="IS18" s="21"/>
    </row>
    <row r="19" spans="1:253" s="29" customFormat="1" ht="25.05" customHeight="1" x14ac:dyDescent="0.25">
      <c r="A19" s="15">
        <v>11020000</v>
      </c>
      <c r="B19" s="35" t="s">
        <v>18</v>
      </c>
      <c r="C19" s="16">
        <f t="shared" si="0"/>
        <v>305137785</v>
      </c>
      <c r="D19" s="17">
        <f>SUM(D20:D26)</f>
        <v>305137785</v>
      </c>
      <c r="E19" s="31"/>
      <c r="F19" s="27"/>
      <c r="G19" s="54">
        <f t="shared" si="1"/>
        <v>610275570</v>
      </c>
      <c r="H19" s="28"/>
      <c r="I19" s="28"/>
      <c r="J19" s="28"/>
      <c r="K19" s="28"/>
      <c r="L19" s="28"/>
      <c r="IK19" s="28"/>
      <c r="IL19" s="28"/>
      <c r="IM19" s="28"/>
      <c r="IN19" s="28"/>
      <c r="IO19" s="28"/>
      <c r="IP19" s="28"/>
      <c r="IQ19" s="28"/>
      <c r="IR19" s="28"/>
      <c r="IS19" s="28"/>
    </row>
    <row r="20" spans="1:253" s="24" customFormat="1" ht="40.5" customHeight="1" x14ac:dyDescent="0.25">
      <c r="A20" s="19">
        <v>11020200</v>
      </c>
      <c r="B20" s="36" t="s">
        <v>19</v>
      </c>
      <c r="C20" s="9">
        <f t="shared" si="0"/>
        <v>310000</v>
      </c>
      <c r="D20" s="20">
        <v>310000</v>
      </c>
      <c r="E20" s="22"/>
      <c r="F20" s="23"/>
      <c r="G20" s="54">
        <f t="shared" si="1"/>
        <v>620000</v>
      </c>
      <c r="H20" s="21"/>
      <c r="I20" s="21"/>
      <c r="J20" s="21"/>
      <c r="K20" s="21"/>
      <c r="L20" s="21"/>
      <c r="IK20" s="21"/>
      <c r="IL20" s="21"/>
      <c r="IM20" s="21"/>
      <c r="IN20" s="21"/>
      <c r="IO20" s="21"/>
      <c r="IP20" s="21"/>
      <c r="IQ20" s="21"/>
      <c r="IR20" s="21"/>
      <c r="IS20" s="21"/>
    </row>
    <row r="21" spans="1:253" s="24" customFormat="1" ht="43.5" customHeight="1" x14ac:dyDescent="0.25">
      <c r="A21" s="19">
        <v>11020300</v>
      </c>
      <c r="B21" s="36" t="s">
        <v>20</v>
      </c>
      <c r="C21" s="9">
        <f t="shared" si="0"/>
        <v>19100000</v>
      </c>
      <c r="D21" s="20">
        <v>19100000</v>
      </c>
      <c r="E21" s="22"/>
      <c r="F21" s="23"/>
      <c r="G21" s="54">
        <f t="shared" si="1"/>
        <v>38200000</v>
      </c>
      <c r="H21" s="21"/>
      <c r="I21" s="21"/>
      <c r="J21" s="21"/>
      <c r="K21" s="21"/>
      <c r="L21" s="21"/>
      <c r="IK21" s="21"/>
      <c r="IL21" s="21"/>
      <c r="IM21" s="21"/>
      <c r="IN21" s="21"/>
      <c r="IO21" s="21"/>
      <c r="IP21" s="21"/>
      <c r="IQ21" s="21"/>
      <c r="IR21" s="21"/>
      <c r="IS21" s="21"/>
    </row>
    <row r="22" spans="1:253" s="24" customFormat="1" ht="38.1" customHeight="1" x14ac:dyDescent="0.25">
      <c r="A22" s="19">
        <v>11020500</v>
      </c>
      <c r="B22" s="36" t="s">
        <v>21</v>
      </c>
      <c r="C22" s="9">
        <f t="shared" si="0"/>
        <v>16800000</v>
      </c>
      <c r="D22" s="20">
        <v>16800000</v>
      </c>
      <c r="E22" s="22"/>
      <c r="F22" s="23"/>
      <c r="G22" s="54">
        <f t="shared" si="1"/>
        <v>33600000</v>
      </c>
      <c r="H22" s="21"/>
      <c r="I22" s="21"/>
      <c r="J22" s="21"/>
      <c r="K22" s="21"/>
      <c r="L22" s="21"/>
      <c r="IK22" s="21"/>
      <c r="IL22" s="21"/>
      <c r="IM22" s="21"/>
      <c r="IN22" s="21"/>
      <c r="IO22" s="21"/>
      <c r="IP22" s="21"/>
      <c r="IQ22" s="21"/>
      <c r="IR22" s="21"/>
      <c r="IS22" s="21"/>
    </row>
    <row r="23" spans="1:253" s="24" customFormat="1" ht="72" customHeight="1" x14ac:dyDescent="0.25">
      <c r="A23" s="19">
        <v>11020700</v>
      </c>
      <c r="B23" s="36" t="s">
        <v>22</v>
      </c>
      <c r="C23" s="9">
        <f t="shared" si="0"/>
        <v>440000</v>
      </c>
      <c r="D23" s="20">
        <v>440000</v>
      </c>
      <c r="E23" s="22"/>
      <c r="F23" s="23"/>
      <c r="G23" s="54">
        <f t="shared" si="1"/>
        <v>880000</v>
      </c>
      <c r="H23" s="21"/>
      <c r="I23" s="21"/>
      <c r="J23" s="21"/>
      <c r="K23" s="21"/>
      <c r="L23" s="21"/>
      <c r="IK23" s="21"/>
      <c r="IL23" s="21"/>
      <c r="IM23" s="21"/>
      <c r="IN23" s="21"/>
      <c r="IO23" s="21"/>
      <c r="IP23" s="21"/>
      <c r="IQ23" s="21"/>
      <c r="IR23" s="21"/>
      <c r="IS23" s="21"/>
    </row>
    <row r="24" spans="1:253" s="24" customFormat="1" ht="66.599999999999994" customHeight="1" x14ac:dyDescent="0.25">
      <c r="A24" s="19">
        <v>11020900</v>
      </c>
      <c r="B24" s="36" t="s">
        <v>23</v>
      </c>
      <c r="C24" s="9">
        <f t="shared" si="0"/>
        <v>130000</v>
      </c>
      <c r="D24" s="20">
        <v>130000</v>
      </c>
      <c r="E24" s="22"/>
      <c r="F24" s="23"/>
      <c r="G24" s="54">
        <f t="shared" si="1"/>
        <v>260000</v>
      </c>
      <c r="H24" s="21"/>
      <c r="I24" s="21"/>
      <c r="J24" s="21"/>
      <c r="K24" s="21"/>
      <c r="L24" s="21"/>
      <c r="IK24" s="21"/>
      <c r="IL24" s="21"/>
      <c r="IM24" s="21"/>
      <c r="IN24" s="21"/>
      <c r="IO24" s="21"/>
      <c r="IP24" s="21"/>
      <c r="IQ24" s="21"/>
      <c r="IR24" s="21"/>
      <c r="IS24" s="21"/>
    </row>
    <row r="25" spans="1:253" s="24" customFormat="1" ht="40.5" customHeight="1" x14ac:dyDescent="0.25">
      <c r="A25" s="19">
        <v>11021000</v>
      </c>
      <c r="B25" s="36" t="s">
        <v>24</v>
      </c>
      <c r="C25" s="9">
        <f t="shared" si="0"/>
        <v>268087785</v>
      </c>
      <c r="D25" s="20">
        <f>269449600-659164-702651</f>
        <v>268087785</v>
      </c>
      <c r="E25" s="22"/>
      <c r="F25" s="23"/>
      <c r="G25" s="54">
        <f t="shared" si="1"/>
        <v>536175570</v>
      </c>
      <c r="H25" s="21"/>
      <c r="I25" s="21"/>
      <c r="J25" s="21"/>
      <c r="K25" s="21"/>
      <c r="L25" s="21"/>
      <c r="IK25" s="21"/>
      <c r="IL25" s="21"/>
      <c r="IM25" s="21"/>
      <c r="IN25" s="21"/>
      <c r="IO25" s="21"/>
      <c r="IP25" s="21"/>
      <c r="IQ25" s="21"/>
      <c r="IR25" s="21"/>
      <c r="IS25" s="21"/>
    </row>
    <row r="26" spans="1:253" s="24" customFormat="1" ht="76.5" customHeight="1" x14ac:dyDescent="0.25">
      <c r="A26" s="19">
        <v>11021600</v>
      </c>
      <c r="B26" s="36" t="s">
        <v>25</v>
      </c>
      <c r="C26" s="9">
        <f t="shared" si="0"/>
        <v>270000</v>
      </c>
      <c r="D26" s="20">
        <v>270000</v>
      </c>
      <c r="E26" s="22"/>
      <c r="F26" s="23"/>
      <c r="G26" s="54">
        <f t="shared" si="1"/>
        <v>540000</v>
      </c>
      <c r="H26" s="21"/>
      <c r="I26" s="21"/>
      <c r="J26" s="21"/>
      <c r="K26" s="21"/>
      <c r="L26" s="21"/>
      <c r="IK26" s="21"/>
      <c r="IL26" s="21"/>
      <c r="IM26" s="21"/>
      <c r="IN26" s="21"/>
      <c r="IO26" s="21"/>
      <c r="IP26" s="21"/>
      <c r="IQ26" s="21"/>
      <c r="IR26" s="21"/>
      <c r="IS26" s="21"/>
    </row>
    <row r="27" spans="1:253" s="14" customFormat="1" ht="41.1" customHeight="1" x14ac:dyDescent="0.25">
      <c r="A27" s="7">
        <v>13000000</v>
      </c>
      <c r="B27" s="34" t="s">
        <v>26</v>
      </c>
      <c r="C27" s="9">
        <f t="shared" si="0"/>
        <v>440880000</v>
      </c>
      <c r="D27" s="8">
        <f>D28+D33+D38</f>
        <v>440880000</v>
      </c>
      <c r="E27" s="25"/>
      <c r="F27" s="10"/>
      <c r="G27" s="54">
        <f t="shared" si="1"/>
        <v>881760000</v>
      </c>
      <c r="H27" s="13"/>
      <c r="I27" s="13"/>
      <c r="J27" s="13"/>
      <c r="K27" s="13"/>
      <c r="L27" s="13"/>
      <c r="IK27" s="13"/>
      <c r="IL27" s="13"/>
      <c r="IM27" s="13"/>
      <c r="IN27" s="13"/>
      <c r="IO27" s="13"/>
      <c r="IP27" s="13"/>
      <c r="IQ27" s="13"/>
      <c r="IR27" s="13"/>
      <c r="IS27" s="13"/>
    </row>
    <row r="28" spans="1:253" s="29" customFormat="1" ht="26.1" customHeight="1" x14ac:dyDescent="0.25">
      <c r="A28" s="15">
        <v>13020000</v>
      </c>
      <c r="B28" s="35" t="s">
        <v>27</v>
      </c>
      <c r="C28" s="16">
        <f t="shared" si="0"/>
        <v>18200000</v>
      </c>
      <c r="D28" s="17">
        <f>D29+D30+D31+D32</f>
        <v>18200000</v>
      </c>
      <c r="E28" s="26"/>
      <c r="F28" s="27"/>
      <c r="G28" s="54">
        <f t="shared" si="1"/>
        <v>36400000</v>
      </c>
      <c r="H28" s="28"/>
      <c r="I28" s="28"/>
      <c r="J28" s="28"/>
      <c r="K28" s="28"/>
      <c r="L28" s="28"/>
      <c r="IK28" s="28"/>
      <c r="IL28" s="28"/>
      <c r="IM28" s="28"/>
      <c r="IN28" s="28"/>
      <c r="IO28" s="28"/>
      <c r="IP28" s="28"/>
      <c r="IQ28" s="28"/>
      <c r="IR28" s="28"/>
      <c r="IS28" s="28"/>
    </row>
    <row r="29" spans="1:253" s="24" customFormat="1" ht="55.5" customHeight="1" x14ac:dyDescent="0.25">
      <c r="A29" s="19">
        <v>13020100</v>
      </c>
      <c r="B29" s="36" t="s">
        <v>28</v>
      </c>
      <c r="C29" s="9">
        <f t="shared" si="0"/>
        <v>12973200</v>
      </c>
      <c r="D29" s="20">
        <v>12973200</v>
      </c>
      <c r="E29" s="30"/>
      <c r="F29" s="23"/>
      <c r="G29" s="54">
        <f t="shared" si="1"/>
        <v>25946400</v>
      </c>
      <c r="H29" s="21"/>
      <c r="I29" s="21"/>
      <c r="J29" s="21"/>
      <c r="K29" s="21"/>
      <c r="L29" s="21"/>
      <c r="IK29" s="21"/>
      <c r="IL29" s="21"/>
      <c r="IM29" s="21"/>
      <c r="IN29" s="21"/>
      <c r="IO29" s="21"/>
      <c r="IP29" s="21"/>
      <c r="IQ29" s="21"/>
      <c r="IR29" s="21"/>
      <c r="IS29" s="21"/>
    </row>
    <row r="30" spans="1:253" s="24" customFormat="1" ht="36.6" customHeight="1" x14ac:dyDescent="0.25">
      <c r="A30" s="19">
        <v>13020300</v>
      </c>
      <c r="B30" s="36" t="s">
        <v>29</v>
      </c>
      <c r="C30" s="9">
        <f t="shared" si="0"/>
        <v>1020300</v>
      </c>
      <c r="D30" s="20">
        <v>1020300</v>
      </c>
      <c r="E30" s="30"/>
      <c r="F30" s="23"/>
      <c r="G30" s="54">
        <f t="shared" si="1"/>
        <v>2040600</v>
      </c>
      <c r="H30" s="21"/>
      <c r="I30" s="21"/>
      <c r="J30" s="21"/>
      <c r="K30" s="21"/>
      <c r="L30" s="21"/>
      <c r="IK30" s="21"/>
      <c r="IL30" s="21"/>
      <c r="IM30" s="21"/>
      <c r="IN30" s="21"/>
      <c r="IO30" s="21"/>
      <c r="IP30" s="21"/>
      <c r="IQ30" s="21"/>
      <c r="IR30" s="21"/>
      <c r="IS30" s="21"/>
    </row>
    <row r="31" spans="1:253" s="24" customFormat="1" ht="57" customHeight="1" x14ac:dyDescent="0.25">
      <c r="A31" s="19">
        <v>13020400</v>
      </c>
      <c r="B31" s="36" t="s">
        <v>30</v>
      </c>
      <c r="C31" s="9">
        <f t="shared" si="0"/>
        <v>4152800</v>
      </c>
      <c r="D31" s="20">
        <v>4152800</v>
      </c>
      <c r="E31" s="30"/>
      <c r="F31" s="23"/>
      <c r="G31" s="54">
        <f t="shared" si="1"/>
        <v>8305600</v>
      </c>
      <c r="H31" s="21"/>
      <c r="I31" s="21"/>
      <c r="J31" s="21"/>
      <c r="K31" s="21"/>
      <c r="L31" s="21"/>
      <c r="IK31" s="21"/>
      <c r="IL31" s="21"/>
      <c r="IM31" s="21"/>
      <c r="IN31" s="21"/>
      <c r="IO31" s="21"/>
      <c r="IP31" s="21"/>
      <c r="IQ31" s="21"/>
      <c r="IR31" s="21"/>
      <c r="IS31" s="21"/>
    </row>
    <row r="32" spans="1:253" s="24" customFormat="1" ht="71.099999999999994" customHeight="1" x14ac:dyDescent="0.25">
      <c r="A32" s="19">
        <v>13020600</v>
      </c>
      <c r="B32" s="36" t="s">
        <v>31</v>
      </c>
      <c r="C32" s="9">
        <f t="shared" si="0"/>
        <v>53700</v>
      </c>
      <c r="D32" s="20">
        <v>53700</v>
      </c>
      <c r="E32" s="30"/>
      <c r="F32" s="23"/>
      <c r="G32" s="54">
        <f t="shared" si="1"/>
        <v>107400</v>
      </c>
      <c r="H32" s="21"/>
      <c r="I32" s="21"/>
      <c r="J32" s="21"/>
      <c r="K32" s="21"/>
      <c r="L32" s="21"/>
      <c r="IK32" s="21"/>
      <c r="IL32" s="21"/>
      <c r="IM32" s="21"/>
      <c r="IN32" s="21"/>
      <c r="IO32" s="21"/>
      <c r="IP32" s="21"/>
      <c r="IQ32" s="21"/>
      <c r="IR32" s="21"/>
      <c r="IS32" s="21"/>
    </row>
    <row r="33" spans="1:253" s="29" customFormat="1" ht="18.600000000000001" customHeight="1" x14ac:dyDescent="0.25">
      <c r="A33" s="15">
        <v>13030000</v>
      </c>
      <c r="B33" s="35" t="s">
        <v>32</v>
      </c>
      <c r="C33" s="16">
        <f t="shared" si="0"/>
        <v>422660000</v>
      </c>
      <c r="D33" s="17">
        <f>D34+D35+D36+D37</f>
        <v>422660000</v>
      </c>
      <c r="E33" s="26"/>
      <c r="F33" s="27"/>
      <c r="G33" s="54">
        <f t="shared" si="1"/>
        <v>845320000</v>
      </c>
      <c r="H33" s="28"/>
      <c r="I33" s="28"/>
      <c r="J33" s="28"/>
      <c r="K33" s="28"/>
      <c r="L33" s="28"/>
      <c r="IK33" s="28"/>
      <c r="IL33" s="28"/>
      <c r="IM33" s="28"/>
      <c r="IN33" s="28"/>
      <c r="IO33" s="28"/>
      <c r="IP33" s="28"/>
      <c r="IQ33" s="28"/>
      <c r="IR33" s="28"/>
      <c r="IS33" s="28"/>
    </row>
    <row r="34" spans="1:253" s="24" customFormat="1" ht="53.1" customHeight="1" x14ac:dyDescent="0.25">
      <c r="A34" s="19">
        <v>13030100</v>
      </c>
      <c r="B34" s="36" t="s">
        <v>33</v>
      </c>
      <c r="C34" s="9">
        <f t="shared" si="0"/>
        <v>159500000</v>
      </c>
      <c r="D34" s="20">
        <v>159500000</v>
      </c>
      <c r="E34" s="30"/>
      <c r="F34" s="23"/>
      <c r="G34" s="54">
        <f t="shared" si="1"/>
        <v>319000000</v>
      </c>
      <c r="H34" s="21"/>
      <c r="I34" s="21"/>
      <c r="J34" s="21"/>
      <c r="K34" s="21"/>
      <c r="L34" s="21"/>
      <c r="IK34" s="21"/>
      <c r="IL34" s="21"/>
      <c r="IM34" s="21"/>
      <c r="IN34" s="21"/>
      <c r="IO34" s="21"/>
      <c r="IP34" s="21"/>
      <c r="IQ34" s="21"/>
      <c r="IR34" s="21"/>
      <c r="IS34" s="21"/>
    </row>
    <row r="35" spans="1:253" s="24" customFormat="1" ht="31.05" customHeight="1" x14ac:dyDescent="0.25">
      <c r="A35" s="19">
        <v>13030700</v>
      </c>
      <c r="B35" s="36" t="s">
        <v>34</v>
      </c>
      <c r="C35" s="9">
        <f t="shared" si="0"/>
        <v>10500000</v>
      </c>
      <c r="D35" s="20">
        <v>10500000</v>
      </c>
      <c r="E35" s="30"/>
      <c r="F35" s="23"/>
      <c r="G35" s="54">
        <f t="shared" si="1"/>
        <v>21000000</v>
      </c>
      <c r="H35" s="21"/>
      <c r="I35" s="21"/>
      <c r="J35" s="57">
        <f>D33-D34</f>
        <v>263160000</v>
      </c>
      <c r="K35" s="21"/>
      <c r="L35" s="21"/>
      <c r="IK35" s="21"/>
      <c r="IL35" s="21"/>
      <c r="IM35" s="21"/>
      <c r="IN35" s="21"/>
      <c r="IO35" s="21"/>
      <c r="IP35" s="21"/>
      <c r="IQ35" s="21"/>
      <c r="IR35" s="21"/>
      <c r="IS35" s="21"/>
    </row>
    <row r="36" spans="1:253" s="24" customFormat="1" ht="40.049999999999997" customHeight="1" x14ac:dyDescent="0.25">
      <c r="A36" s="19">
        <v>13030800</v>
      </c>
      <c r="B36" s="36" t="s">
        <v>35</v>
      </c>
      <c r="C36" s="9">
        <f t="shared" si="0"/>
        <v>223340000</v>
      </c>
      <c r="D36" s="20">
        <v>223340000</v>
      </c>
      <c r="E36" s="30"/>
      <c r="F36" s="23"/>
      <c r="G36" s="54">
        <f t="shared" si="1"/>
        <v>446680000</v>
      </c>
      <c r="H36" s="21"/>
      <c r="I36" s="21"/>
      <c r="J36" s="21"/>
      <c r="K36" s="21"/>
      <c r="L36" s="21"/>
      <c r="IK36" s="21"/>
      <c r="IL36" s="21"/>
      <c r="IM36" s="21"/>
      <c r="IN36" s="21"/>
      <c r="IO36" s="21"/>
      <c r="IP36" s="21"/>
      <c r="IQ36" s="21"/>
      <c r="IR36" s="21"/>
      <c r="IS36" s="21"/>
    </row>
    <row r="37" spans="1:253" s="24" customFormat="1" ht="40.5" customHeight="1" x14ac:dyDescent="0.25">
      <c r="A37" s="19">
        <v>13030900</v>
      </c>
      <c r="B37" s="36" t="s">
        <v>36</v>
      </c>
      <c r="C37" s="9">
        <f t="shared" si="0"/>
        <v>29320000</v>
      </c>
      <c r="D37" s="20">
        <v>29320000</v>
      </c>
      <c r="E37" s="30"/>
      <c r="F37" s="23"/>
      <c r="G37" s="54">
        <f t="shared" si="1"/>
        <v>58640000</v>
      </c>
      <c r="H37" s="21"/>
      <c r="I37" s="21"/>
      <c r="J37" s="21"/>
      <c r="K37" s="21"/>
      <c r="L37" s="21"/>
      <c r="IK37" s="21"/>
      <c r="IL37" s="21"/>
      <c r="IM37" s="21"/>
      <c r="IN37" s="21"/>
      <c r="IO37" s="21"/>
      <c r="IP37" s="21"/>
      <c r="IQ37" s="21"/>
      <c r="IR37" s="21"/>
      <c r="IS37" s="21"/>
    </row>
    <row r="38" spans="1:253" s="24" customFormat="1" ht="23.1" customHeight="1" x14ac:dyDescent="0.25">
      <c r="A38" s="19">
        <v>13070000</v>
      </c>
      <c r="B38" s="36" t="s">
        <v>37</v>
      </c>
      <c r="C38" s="9">
        <f t="shared" si="0"/>
        <v>20000</v>
      </c>
      <c r="D38" s="20">
        <f>D39</f>
        <v>20000</v>
      </c>
      <c r="E38" s="22"/>
      <c r="F38" s="23"/>
      <c r="G38" s="54">
        <f t="shared" si="1"/>
        <v>40000</v>
      </c>
      <c r="H38" s="21"/>
      <c r="I38" s="21"/>
      <c r="J38" s="21"/>
      <c r="K38" s="21"/>
      <c r="L38" s="21"/>
      <c r="IK38" s="21"/>
      <c r="IL38" s="21"/>
      <c r="IM38" s="21"/>
      <c r="IN38" s="21"/>
      <c r="IO38" s="21"/>
      <c r="IP38" s="21"/>
      <c r="IQ38" s="21"/>
      <c r="IR38" s="21"/>
      <c r="IS38" s="21"/>
    </row>
    <row r="39" spans="1:253" s="24" customFormat="1" ht="34.049999999999997" customHeight="1" x14ac:dyDescent="0.25">
      <c r="A39" s="19">
        <v>13070200</v>
      </c>
      <c r="B39" s="36" t="s">
        <v>38</v>
      </c>
      <c r="C39" s="9">
        <f t="shared" si="0"/>
        <v>20000</v>
      </c>
      <c r="D39" s="20">
        <v>20000</v>
      </c>
      <c r="E39" s="22"/>
      <c r="F39" s="23"/>
      <c r="G39" s="54">
        <f t="shared" si="1"/>
        <v>40000</v>
      </c>
      <c r="H39" s="21"/>
      <c r="I39" s="21"/>
      <c r="J39" s="21"/>
      <c r="K39" s="21"/>
      <c r="L39" s="21"/>
      <c r="IK39" s="21"/>
      <c r="IL39" s="21"/>
      <c r="IM39" s="21"/>
      <c r="IN39" s="21"/>
      <c r="IO39" s="21"/>
      <c r="IP39" s="21"/>
      <c r="IQ39" s="21"/>
      <c r="IR39" s="21"/>
      <c r="IS39" s="21"/>
    </row>
    <row r="40" spans="1:253" s="14" customFormat="1" ht="24.75" customHeight="1" x14ac:dyDescent="0.25">
      <c r="A40" s="7">
        <v>19000000</v>
      </c>
      <c r="B40" s="34" t="s">
        <v>39</v>
      </c>
      <c r="C40" s="9">
        <f t="shared" si="0"/>
        <v>63400000</v>
      </c>
      <c r="D40" s="8"/>
      <c r="E40" s="9">
        <f>E41</f>
        <v>63400000</v>
      </c>
      <c r="F40" s="10"/>
      <c r="G40" s="54">
        <f t="shared" si="1"/>
        <v>126800000</v>
      </c>
      <c r="H40" s="13"/>
      <c r="I40" s="13"/>
      <c r="J40" s="13"/>
      <c r="K40" s="13"/>
      <c r="L40" s="13"/>
      <c r="IK40" s="13"/>
      <c r="IL40" s="13"/>
      <c r="IM40" s="13"/>
      <c r="IN40" s="13"/>
      <c r="IO40" s="13"/>
      <c r="IP40" s="13"/>
      <c r="IQ40" s="13"/>
      <c r="IR40" s="13"/>
      <c r="IS40" s="13"/>
    </row>
    <row r="41" spans="1:253" s="29" customFormat="1" ht="18" x14ac:dyDescent="0.25">
      <c r="A41" s="15">
        <v>19010000</v>
      </c>
      <c r="B41" s="35" t="s">
        <v>40</v>
      </c>
      <c r="C41" s="16">
        <f t="shared" si="0"/>
        <v>63400000</v>
      </c>
      <c r="D41" s="17"/>
      <c r="E41" s="31">
        <f>E42+E43+E44</f>
        <v>63400000</v>
      </c>
      <c r="F41" s="27"/>
      <c r="G41" s="54">
        <f t="shared" si="1"/>
        <v>126800000</v>
      </c>
      <c r="H41" s="28"/>
      <c r="I41" s="28"/>
      <c r="J41" s="28"/>
      <c r="K41" s="28"/>
      <c r="L41" s="28"/>
      <c r="IK41" s="28"/>
      <c r="IL41" s="28"/>
      <c r="IM41" s="28"/>
      <c r="IN41" s="28"/>
      <c r="IO41" s="28"/>
      <c r="IP41" s="28"/>
      <c r="IQ41" s="28"/>
      <c r="IR41" s="28"/>
      <c r="IS41" s="28"/>
    </row>
    <row r="42" spans="1:253" s="24" customFormat="1" ht="53.25" customHeight="1" x14ac:dyDescent="0.25">
      <c r="A42" s="19">
        <v>19010100</v>
      </c>
      <c r="B42" s="36" t="s">
        <v>41</v>
      </c>
      <c r="C42" s="9">
        <f t="shared" si="0"/>
        <v>14000000</v>
      </c>
      <c r="D42" s="20"/>
      <c r="E42" s="20">
        <v>14000000</v>
      </c>
      <c r="F42" s="23"/>
      <c r="G42" s="54">
        <f t="shared" si="1"/>
        <v>28000000</v>
      </c>
      <c r="H42" s="21"/>
      <c r="I42" s="21"/>
      <c r="J42" s="21"/>
      <c r="K42" s="21"/>
      <c r="L42" s="21"/>
      <c r="IK42" s="21"/>
      <c r="IL42" s="21"/>
      <c r="IM42" s="21"/>
      <c r="IN42" s="21"/>
      <c r="IO42" s="21"/>
      <c r="IP42" s="21"/>
      <c r="IQ42" s="21"/>
      <c r="IR42" s="21"/>
      <c r="IS42" s="21"/>
    </row>
    <row r="43" spans="1:253" s="24" customFormat="1" ht="39" customHeight="1" x14ac:dyDescent="0.25">
      <c r="A43" s="19">
        <v>19010200</v>
      </c>
      <c r="B43" s="36" t="s">
        <v>42</v>
      </c>
      <c r="C43" s="9">
        <f t="shared" si="0"/>
        <v>1400000</v>
      </c>
      <c r="D43" s="20"/>
      <c r="E43" s="20">
        <v>1400000</v>
      </c>
      <c r="F43" s="23"/>
      <c r="G43" s="54">
        <f t="shared" si="1"/>
        <v>2800000</v>
      </c>
      <c r="H43" s="21"/>
      <c r="I43" s="21"/>
      <c r="J43" s="21"/>
      <c r="K43" s="21"/>
      <c r="L43" s="21"/>
      <c r="IK43" s="21"/>
      <c r="IL43" s="21"/>
      <c r="IM43" s="21"/>
      <c r="IN43" s="21"/>
      <c r="IO43" s="21"/>
      <c r="IP43" s="21"/>
      <c r="IQ43" s="21"/>
      <c r="IR43" s="21"/>
      <c r="IS43" s="21"/>
    </row>
    <row r="44" spans="1:253" s="24" customFormat="1" ht="64.5" customHeight="1" x14ac:dyDescent="0.25">
      <c r="A44" s="19">
        <v>19010300</v>
      </c>
      <c r="B44" s="36" t="s">
        <v>43</v>
      </c>
      <c r="C44" s="9">
        <f t="shared" si="0"/>
        <v>48000000</v>
      </c>
      <c r="D44" s="20"/>
      <c r="E44" s="20">
        <v>48000000</v>
      </c>
      <c r="F44" s="23"/>
      <c r="G44" s="54">
        <f t="shared" si="1"/>
        <v>96000000</v>
      </c>
      <c r="H44" s="21"/>
      <c r="I44" s="21"/>
      <c r="J44" s="21"/>
      <c r="K44" s="21"/>
      <c r="L44" s="21"/>
      <c r="IK44" s="21"/>
      <c r="IL44" s="21"/>
      <c r="IM44" s="21"/>
      <c r="IN44" s="21"/>
      <c r="IO44" s="21"/>
      <c r="IP44" s="21"/>
      <c r="IQ44" s="21"/>
      <c r="IR44" s="21"/>
      <c r="IS44" s="21"/>
    </row>
    <row r="45" spans="1:253" s="14" customFormat="1" ht="21.6" customHeight="1" x14ac:dyDescent="0.25">
      <c r="A45" s="7">
        <v>20000000</v>
      </c>
      <c r="B45" s="34" t="s">
        <v>44</v>
      </c>
      <c r="C45" s="9">
        <f t="shared" si="0"/>
        <v>167026780</v>
      </c>
      <c r="D45" s="8">
        <f>D46+D51+D62</f>
        <v>44627000</v>
      </c>
      <c r="E45" s="8">
        <f>E46+E51+E62+E68</f>
        <v>122399780</v>
      </c>
      <c r="F45" s="10"/>
      <c r="G45" s="54">
        <f t="shared" si="1"/>
        <v>334053560</v>
      </c>
      <c r="H45" s="13"/>
      <c r="I45" s="13"/>
      <c r="J45" s="13"/>
      <c r="K45" s="13"/>
      <c r="L45" s="13"/>
      <c r="IK45" s="13"/>
      <c r="IL45" s="13"/>
      <c r="IM45" s="13"/>
      <c r="IN45" s="13"/>
      <c r="IO45" s="13"/>
      <c r="IP45" s="13"/>
      <c r="IQ45" s="13"/>
      <c r="IR45" s="13"/>
      <c r="IS45" s="13"/>
    </row>
    <row r="46" spans="1:253" s="14" customFormat="1" ht="33.6" customHeight="1" x14ac:dyDescent="0.25">
      <c r="A46" s="7">
        <v>21000000</v>
      </c>
      <c r="B46" s="34" t="s">
        <v>45</v>
      </c>
      <c r="C46" s="9">
        <f t="shared" si="0"/>
        <v>9867000</v>
      </c>
      <c r="D46" s="8">
        <f>D47+D49+D50</f>
        <v>9367000</v>
      </c>
      <c r="E46" s="8">
        <f>E47+E49+E50</f>
        <v>500000</v>
      </c>
      <c r="F46" s="10"/>
      <c r="G46" s="54">
        <f t="shared" si="1"/>
        <v>19734000</v>
      </c>
      <c r="H46" s="13"/>
      <c r="I46" s="13"/>
      <c r="J46" s="13"/>
      <c r="K46" s="13"/>
      <c r="L46" s="13"/>
      <c r="IK46" s="13"/>
      <c r="IL46" s="13"/>
      <c r="IM46" s="13"/>
      <c r="IN46" s="13"/>
      <c r="IO46" s="13"/>
      <c r="IP46" s="13"/>
      <c r="IQ46" s="13"/>
      <c r="IR46" s="13"/>
      <c r="IS46" s="13"/>
    </row>
    <row r="47" spans="1:253" s="29" customFormat="1" ht="110.1" customHeight="1" x14ac:dyDescent="0.25">
      <c r="A47" s="15">
        <v>21010000</v>
      </c>
      <c r="B47" s="35" t="s">
        <v>46</v>
      </c>
      <c r="C47" s="16">
        <f t="shared" si="0"/>
        <v>367000</v>
      </c>
      <c r="D47" s="17">
        <f>D48</f>
        <v>367000</v>
      </c>
      <c r="E47" s="26"/>
      <c r="F47" s="27"/>
      <c r="G47" s="54">
        <f t="shared" si="1"/>
        <v>734000</v>
      </c>
      <c r="H47" s="28"/>
      <c r="I47" s="28"/>
      <c r="J47" s="28"/>
      <c r="K47" s="28"/>
      <c r="L47" s="28"/>
      <c r="IK47" s="28"/>
      <c r="IL47" s="28"/>
      <c r="IM47" s="28"/>
      <c r="IN47" s="28"/>
      <c r="IO47" s="28"/>
      <c r="IP47" s="28"/>
      <c r="IQ47" s="28"/>
      <c r="IR47" s="28"/>
      <c r="IS47" s="28"/>
    </row>
    <row r="48" spans="1:253" s="24" customFormat="1" ht="68.099999999999994" customHeight="1" x14ac:dyDescent="0.25">
      <c r="A48" s="19">
        <v>21010300</v>
      </c>
      <c r="B48" s="36" t="s">
        <v>47</v>
      </c>
      <c r="C48" s="9">
        <f t="shared" si="0"/>
        <v>367000</v>
      </c>
      <c r="D48" s="20">
        <v>367000</v>
      </c>
      <c r="E48" s="30"/>
      <c r="F48" s="23"/>
      <c r="G48" s="54">
        <f t="shared" si="1"/>
        <v>734000</v>
      </c>
      <c r="H48" s="21"/>
      <c r="I48" s="21"/>
      <c r="J48" s="21"/>
      <c r="K48" s="21"/>
      <c r="L48" s="21"/>
      <c r="IK48" s="21"/>
      <c r="IL48" s="21"/>
      <c r="IM48" s="21"/>
      <c r="IN48" s="21"/>
      <c r="IO48" s="21"/>
      <c r="IP48" s="21"/>
      <c r="IQ48" s="21"/>
      <c r="IR48" s="21"/>
      <c r="IS48" s="21"/>
    </row>
    <row r="49" spans="1:253" s="29" customFormat="1" ht="35.1" customHeight="1" x14ac:dyDescent="0.25">
      <c r="A49" s="15">
        <v>21050000</v>
      </c>
      <c r="B49" s="35" t="s">
        <v>48</v>
      </c>
      <c r="C49" s="16">
        <f t="shared" si="0"/>
        <v>9000000</v>
      </c>
      <c r="D49" s="17">
        <v>9000000</v>
      </c>
      <c r="E49" s="26"/>
      <c r="F49" s="27"/>
      <c r="G49" s="54">
        <f t="shared" si="1"/>
        <v>18000000</v>
      </c>
      <c r="H49" s="28"/>
      <c r="I49" s="28"/>
      <c r="J49" s="28"/>
      <c r="K49" s="28"/>
      <c r="L49" s="28"/>
      <c r="IK49" s="28"/>
      <c r="IL49" s="28"/>
      <c r="IM49" s="28"/>
      <c r="IN49" s="28"/>
      <c r="IO49" s="28"/>
      <c r="IP49" s="28"/>
      <c r="IQ49" s="28"/>
      <c r="IR49" s="28"/>
      <c r="IS49" s="28"/>
    </row>
    <row r="50" spans="1:253" s="29" customFormat="1" ht="48.6" customHeight="1" x14ac:dyDescent="0.25">
      <c r="A50" s="15">
        <v>21110000</v>
      </c>
      <c r="B50" s="35" t="s">
        <v>49</v>
      </c>
      <c r="C50" s="16">
        <f t="shared" si="0"/>
        <v>500000</v>
      </c>
      <c r="D50" s="17"/>
      <c r="E50" s="31">
        <v>500000</v>
      </c>
      <c r="F50" s="27"/>
      <c r="G50" s="54">
        <f t="shared" si="1"/>
        <v>1000000</v>
      </c>
      <c r="H50" s="28"/>
      <c r="I50" s="28"/>
      <c r="J50" s="28"/>
      <c r="K50" s="28"/>
      <c r="L50" s="28"/>
      <c r="IK50" s="28"/>
      <c r="IL50" s="28"/>
      <c r="IM50" s="28"/>
      <c r="IN50" s="28"/>
      <c r="IO50" s="28"/>
      <c r="IP50" s="28"/>
      <c r="IQ50" s="28"/>
      <c r="IR50" s="28"/>
      <c r="IS50" s="28"/>
    </row>
    <row r="51" spans="1:253" s="14" customFormat="1" ht="38.25" customHeight="1" x14ac:dyDescent="0.25">
      <c r="A51" s="7">
        <v>22000000</v>
      </c>
      <c r="B51" s="34" t="s">
        <v>50</v>
      </c>
      <c r="C51" s="9">
        <f t="shared" si="0"/>
        <v>34460000</v>
      </c>
      <c r="D51" s="8">
        <f>D52+D59+D61</f>
        <v>34460000</v>
      </c>
      <c r="E51" s="25"/>
      <c r="F51" s="10"/>
      <c r="G51" s="54">
        <f t="shared" si="1"/>
        <v>68920000</v>
      </c>
      <c r="H51" s="13"/>
      <c r="I51" s="13"/>
      <c r="J51" s="13"/>
      <c r="K51" s="13"/>
      <c r="L51" s="13"/>
      <c r="IK51" s="13"/>
      <c r="IL51" s="13"/>
      <c r="IM51" s="13"/>
      <c r="IN51" s="13"/>
      <c r="IO51" s="13"/>
      <c r="IP51" s="13"/>
      <c r="IQ51" s="13"/>
      <c r="IR51" s="13"/>
      <c r="IS51" s="13"/>
    </row>
    <row r="52" spans="1:253" s="24" customFormat="1" ht="22.5" customHeight="1" x14ac:dyDescent="0.25">
      <c r="A52" s="19">
        <v>22010000</v>
      </c>
      <c r="B52" s="36" t="s">
        <v>51</v>
      </c>
      <c r="C52" s="9">
        <f t="shared" si="0"/>
        <v>30950000</v>
      </c>
      <c r="D52" s="20">
        <f>D53+D54+D55+D56+D57+D58</f>
        <v>30950000</v>
      </c>
      <c r="E52" s="30"/>
      <c r="F52" s="23"/>
      <c r="G52" s="54">
        <f t="shared" si="1"/>
        <v>61900000</v>
      </c>
      <c r="H52" s="21"/>
      <c r="I52" s="21"/>
      <c r="J52" s="21"/>
      <c r="K52" s="21"/>
      <c r="L52" s="21"/>
      <c r="IK52" s="21"/>
      <c r="IL52" s="21"/>
      <c r="IM52" s="21"/>
      <c r="IN52" s="21"/>
      <c r="IO52" s="21"/>
      <c r="IP52" s="21"/>
      <c r="IQ52" s="21"/>
      <c r="IR52" s="21"/>
      <c r="IS52" s="21"/>
    </row>
    <row r="53" spans="1:253" s="24" customFormat="1" ht="84.6" customHeight="1" x14ac:dyDescent="0.25">
      <c r="A53" s="19">
        <v>22010200</v>
      </c>
      <c r="B53" s="36" t="s">
        <v>52</v>
      </c>
      <c r="C53" s="9">
        <f t="shared" si="0"/>
        <v>7000</v>
      </c>
      <c r="D53" s="20">
        <v>7000</v>
      </c>
      <c r="E53" s="30"/>
      <c r="F53" s="23"/>
      <c r="G53" s="54">
        <f t="shared" si="1"/>
        <v>14000</v>
      </c>
      <c r="H53" s="21"/>
      <c r="I53" s="21"/>
      <c r="J53" s="21"/>
      <c r="K53" s="21"/>
      <c r="L53" s="21"/>
      <c r="IK53" s="21"/>
      <c r="IL53" s="21"/>
      <c r="IM53" s="21"/>
      <c r="IN53" s="21"/>
      <c r="IO53" s="21"/>
      <c r="IP53" s="21"/>
      <c r="IQ53" s="21"/>
      <c r="IR53" s="21"/>
      <c r="IS53" s="21"/>
    </row>
    <row r="54" spans="1:253" s="24" customFormat="1" ht="50.85" customHeight="1" x14ac:dyDescent="0.25">
      <c r="A54" s="19">
        <v>22010500</v>
      </c>
      <c r="B54" s="36" t="s">
        <v>53</v>
      </c>
      <c r="C54" s="9">
        <f t="shared" si="0"/>
        <v>15000</v>
      </c>
      <c r="D54" s="20">
        <v>15000</v>
      </c>
      <c r="E54" s="30"/>
      <c r="F54" s="23"/>
      <c r="G54" s="54">
        <f t="shared" si="1"/>
        <v>30000</v>
      </c>
      <c r="H54" s="21"/>
      <c r="I54" s="21"/>
      <c r="J54" s="21"/>
      <c r="K54" s="21"/>
      <c r="L54" s="21"/>
      <c r="IK54" s="21"/>
      <c r="IL54" s="21"/>
      <c r="IM54" s="21"/>
      <c r="IN54" s="21"/>
      <c r="IO54" s="21"/>
      <c r="IP54" s="21"/>
      <c r="IQ54" s="21"/>
      <c r="IR54" s="21"/>
      <c r="IS54" s="21"/>
    </row>
    <row r="55" spans="1:253" s="24" customFormat="1" ht="69.599999999999994" customHeight="1" x14ac:dyDescent="0.25">
      <c r="A55" s="19">
        <v>22010900</v>
      </c>
      <c r="B55" s="36" t="s">
        <v>93</v>
      </c>
      <c r="C55" s="9">
        <f t="shared" si="0"/>
        <v>2000</v>
      </c>
      <c r="D55" s="20">
        <v>2000</v>
      </c>
      <c r="E55" s="30"/>
      <c r="F55" s="23"/>
      <c r="G55" s="54"/>
      <c r="H55" s="21"/>
      <c r="I55" s="21"/>
      <c r="J55" s="21"/>
      <c r="K55" s="21"/>
      <c r="L55" s="21"/>
      <c r="IK55" s="21"/>
      <c r="IL55" s="21"/>
      <c r="IM55" s="21"/>
      <c r="IN55" s="21"/>
      <c r="IO55" s="21"/>
      <c r="IP55" s="21"/>
      <c r="IQ55" s="21"/>
      <c r="IR55" s="21"/>
      <c r="IS55" s="21"/>
    </row>
    <row r="56" spans="1:253" s="24" customFormat="1" ht="48" customHeight="1" x14ac:dyDescent="0.25">
      <c r="A56" s="19">
        <v>22011000</v>
      </c>
      <c r="B56" s="36" t="s">
        <v>54</v>
      </c>
      <c r="C56" s="9">
        <f t="shared" si="0"/>
        <v>5596000</v>
      </c>
      <c r="D56" s="20">
        <v>5596000</v>
      </c>
      <c r="E56" s="30"/>
      <c r="F56" s="23"/>
      <c r="G56" s="54">
        <f t="shared" si="1"/>
        <v>11192000</v>
      </c>
      <c r="H56" s="21"/>
      <c r="I56" s="21"/>
      <c r="J56" s="21"/>
      <c r="K56" s="21"/>
      <c r="L56" s="21"/>
      <c r="IK56" s="21"/>
      <c r="IL56" s="21"/>
      <c r="IM56" s="21"/>
      <c r="IN56" s="21"/>
      <c r="IO56" s="21"/>
      <c r="IP56" s="21"/>
      <c r="IQ56" s="21"/>
      <c r="IR56" s="21"/>
      <c r="IS56" s="21"/>
    </row>
    <row r="57" spans="1:253" s="24" customFormat="1" ht="51" customHeight="1" x14ac:dyDescent="0.25">
      <c r="A57" s="19">
        <v>22011100</v>
      </c>
      <c r="B57" s="36" t="s">
        <v>55</v>
      </c>
      <c r="C57" s="9">
        <f t="shared" si="0"/>
        <v>23860000</v>
      </c>
      <c r="D57" s="20">
        <v>23860000</v>
      </c>
      <c r="E57" s="30"/>
      <c r="F57" s="23"/>
      <c r="G57" s="54">
        <f t="shared" si="1"/>
        <v>47720000</v>
      </c>
      <c r="H57" s="21"/>
      <c r="I57" s="21"/>
      <c r="J57" s="21"/>
      <c r="K57" s="21"/>
      <c r="L57" s="21"/>
      <c r="IK57" s="21"/>
      <c r="IL57" s="21"/>
      <c r="IM57" s="21"/>
      <c r="IN57" s="21"/>
      <c r="IO57" s="21"/>
      <c r="IP57" s="21"/>
      <c r="IQ57" s="21"/>
      <c r="IR57" s="21"/>
      <c r="IS57" s="21"/>
    </row>
    <row r="58" spans="1:253" s="24" customFormat="1" ht="39" customHeight="1" x14ac:dyDescent="0.25">
      <c r="A58" s="19">
        <v>22011800</v>
      </c>
      <c r="B58" s="36" t="s">
        <v>56</v>
      </c>
      <c r="C58" s="9">
        <f t="shared" si="0"/>
        <v>1470000</v>
      </c>
      <c r="D58" s="20">
        <v>1470000</v>
      </c>
      <c r="E58" s="30"/>
      <c r="F58" s="23"/>
      <c r="G58" s="54">
        <f t="shared" si="1"/>
        <v>2940000</v>
      </c>
      <c r="H58" s="21"/>
      <c r="I58" s="21"/>
      <c r="J58" s="21"/>
      <c r="K58" s="21"/>
      <c r="L58" s="21"/>
      <c r="IK58" s="21"/>
      <c r="IL58" s="21"/>
      <c r="IM58" s="21"/>
      <c r="IN58" s="21"/>
      <c r="IO58" s="21"/>
      <c r="IP58" s="21"/>
      <c r="IQ58" s="21"/>
      <c r="IR58" s="21"/>
      <c r="IS58" s="21"/>
    </row>
    <row r="59" spans="1:253" s="29" customFormat="1" ht="49.05" customHeight="1" x14ac:dyDescent="0.25">
      <c r="A59" s="15">
        <v>22080000</v>
      </c>
      <c r="B59" s="35" t="s">
        <v>57</v>
      </c>
      <c r="C59" s="16">
        <f t="shared" si="0"/>
        <v>2810000</v>
      </c>
      <c r="D59" s="17">
        <f>D60</f>
        <v>2810000</v>
      </c>
      <c r="E59" s="26"/>
      <c r="F59" s="27"/>
      <c r="G59" s="54">
        <f t="shared" si="1"/>
        <v>5620000</v>
      </c>
      <c r="H59" s="28"/>
      <c r="I59" s="28"/>
      <c r="J59" s="28"/>
      <c r="K59" s="28"/>
      <c r="L59" s="28"/>
      <c r="IK59" s="28"/>
      <c r="IL59" s="28"/>
      <c r="IM59" s="28"/>
      <c r="IN59" s="28"/>
      <c r="IO59" s="28"/>
      <c r="IP59" s="28"/>
      <c r="IQ59" s="28"/>
      <c r="IR59" s="28"/>
      <c r="IS59" s="28"/>
    </row>
    <row r="60" spans="1:253" s="24" customFormat="1" ht="50.1" customHeight="1" x14ac:dyDescent="0.25">
      <c r="A60" s="19">
        <v>22080400</v>
      </c>
      <c r="B60" s="36" t="s">
        <v>58</v>
      </c>
      <c r="C60" s="9">
        <f t="shared" si="0"/>
        <v>2810000</v>
      </c>
      <c r="D60" s="20">
        <v>2810000</v>
      </c>
      <c r="E60" s="30"/>
      <c r="F60" s="23"/>
      <c r="G60" s="54">
        <f t="shared" si="1"/>
        <v>5620000</v>
      </c>
      <c r="H60" s="21"/>
      <c r="I60" s="21"/>
      <c r="J60" s="21"/>
      <c r="K60" s="21"/>
      <c r="L60" s="21"/>
      <c r="IK60" s="21"/>
      <c r="IL60" s="21"/>
      <c r="IM60" s="21"/>
      <c r="IN60" s="21"/>
      <c r="IO60" s="21"/>
      <c r="IP60" s="21"/>
      <c r="IQ60" s="21"/>
      <c r="IR60" s="21"/>
      <c r="IS60" s="21"/>
    </row>
    <row r="61" spans="1:253" s="29" customFormat="1" ht="104.1" customHeight="1" x14ac:dyDescent="0.25">
      <c r="A61" s="15">
        <v>22130000</v>
      </c>
      <c r="B61" s="35" t="s">
        <v>59</v>
      </c>
      <c r="C61" s="16">
        <f t="shared" si="0"/>
        <v>700000</v>
      </c>
      <c r="D61" s="17">
        <v>700000</v>
      </c>
      <c r="E61" s="26"/>
      <c r="F61" s="27"/>
      <c r="G61" s="54">
        <f t="shared" si="1"/>
        <v>1400000</v>
      </c>
      <c r="H61" s="28"/>
      <c r="I61" s="28"/>
      <c r="J61" s="28"/>
      <c r="K61" s="28"/>
      <c r="L61" s="28"/>
      <c r="IK61" s="28"/>
      <c r="IL61" s="28"/>
      <c r="IM61" s="28"/>
      <c r="IN61" s="28"/>
      <c r="IO61" s="28"/>
      <c r="IP61" s="28"/>
      <c r="IQ61" s="28"/>
      <c r="IR61" s="28"/>
      <c r="IS61" s="28"/>
    </row>
    <row r="62" spans="1:253" s="14" customFormat="1" ht="24.75" customHeight="1" x14ac:dyDescent="0.25">
      <c r="A62" s="7">
        <v>24000000</v>
      </c>
      <c r="B62" s="34" t="s">
        <v>60</v>
      </c>
      <c r="C62" s="9">
        <f t="shared" si="0"/>
        <v>1194000</v>
      </c>
      <c r="D62" s="8">
        <f>D63+D66</f>
        <v>800000</v>
      </c>
      <c r="E62" s="8">
        <f>E63+E66</f>
        <v>394000</v>
      </c>
      <c r="F62" s="10"/>
      <c r="G62" s="54">
        <f t="shared" si="1"/>
        <v>2388000</v>
      </c>
      <c r="H62" s="13"/>
      <c r="I62" s="13"/>
      <c r="J62" s="13"/>
      <c r="K62" s="13"/>
      <c r="L62" s="13"/>
      <c r="IK62" s="13"/>
      <c r="IL62" s="13"/>
      <c r="IM62" s="13"/>
      <c r="IN62" s="13"/>
      <c r="IO62" s="13"/>
      <c r="IP62" s="13"/>
      <c r="IQ62" s="13"/>
      <c r="IR62" s="13"/>
      <c r="IS62" s="13"/>
    </row>
    <row r="63" spans="1:253" s="29" customFormat="1" ht="24.75" customHeight="1" x14ac:dyDescent="0.25">
      <c r="A63" s="15">
        <v>24060000</v>
      </c>
      <c r="B63" s="35" t="s">
        <v>61</v>
      </c>
      <c r="C63" s="16">
        <f t="shared" si="0"/>
        <v>1150000</v>
      </c>
      <c r="D63" s="17">
        <f>D64+D65</f>
        <v>800000</v>
      </c>
      <c r="E63" s="17">
        <f>E64+E65</f>
        <v>350000</v>
      </c>
      <c r="F63" s="27"/>
      <c r="G63" s="54">
        <f t="shared" si="1"/>
        <v>2300000</v>
      </c>
      <c r="H63" s="28"/>
      <c r="I63" s="28"/>
      <c r="J63" s="28"/>
      <c r="K63" s="28"/>
      <c r="L63" s="28"/>
      <c r="IK63" s="28"/>
      <c r="IL63" s="28"/>
      <c r="IM63" s="28"/>
      <c r="IN63" s="28"/>
      <c r="IO63" s="28"/>
      <c r="IP63" s="28"/>
      <c r="IQ63" s="28"/>
      <c r="IR63" s="28"/>
      <c r="IS63" s="28"/>
    </row>
    <row r="64" spans="1:253" s="24" customFormat="1" ht="24.75" customHeight="1" x14ac:dyDescent="0.25">
      <c r="A64" s="19">
        <v>24060300</v>
      </c>
      <c r="B64" s="36" t="s">
        <v>61</v>
      </c>
      <c r="C64" s="9">
        <f t="shared" si="0"/>
        <v>800000</v>
      </c>
      <c r="D64" s="20">
        <v>800000</v>
      </c>
      <c r="E64" s="22"/>
      <c r="F64" s="23"/>
      <c r="G64" s="54">
        <f t="shared" si="1"/>
        <v>1600000</v>
      </c>
      <c r="H64" s="21"/>
      <c r="I64" s="21"/>
      <c r="J64" s="21"/>
      <c r="K64" s="21"/>
      <c r="L64" s="21"/>
      <c r="IK64" s="21"/>
      <c r="IL64" s="21"/>
      <c r="IM64" s="21"/>
      <c r="IN64" s="21"/>
      <c r="IO64" s="21"/>
      <c r="IP64" s="21"/>
      <c r="IQ64" s="21"/>
      <c r="IR64" s="21"/>
      <c r="IS64" s="21"/>
    </row>
    <row r="65" spans="1:253" s="24" customFormat="1" ht="66.599999999999994" customHeight="1" x14ac:dyDescent="0.25">
      <c r="A65" s="19">
        <v>24062100</v>
      </c>
      <c r="B65" s="36" t="s">
        <v>62</v>
      </c>
      <c r="C65" s="9">
        <f t="shared" si="0"/>
        <v>350000</v>
      </c>
      <c r="D65" s="20"/>
      <c r="E65" s="22">
        <v>350000</v>
      </c>
      <c r="F65" s="23"/>
      <c r="G65" s="54">
        <f t="shared" si="1"/>
        <v>700000</v>
      </c>
      <c r="H65" s="21"/>
      <c r="I65" s="21"/>
      <c r="J65" s="21"/>
      <c r="K65" s="21"/>
      <c r="L65" s="21"/>
      <c r="IK65" s="21"/>
      <c r="IL65" s="21"/>
      <c r="IM65" s="21"/>
      <c r="IN65" s="21"/>
      <c r="IO65" s="21"/>
      <c r="IP65" s="21"/>
      <c r="IQ65" s="21"/>
      <c r="IR65" s="21"/>
      <c r="IS65" s="21"/>
    </row>
    <row r="66" spans="1:253" s="29" customFormat="1" ht="36" customHeight="1" x14ac:dyDescent="0.25">
      <c r="A66" s="15">
        <v>24110000</v>
      </c>
      <c r="B66" s="35" t="s">
        <v>63</v>
      </c>
      <c r="C66" s="16">
        <f t="shared" si="0"/>
        <v>44000</v>
      </c>
      <c r="D66" s="17"/>
      <c r="E66" s="31">
        <f>E67</f>
        <v>44000</v>
      </c>
      <c r="F66" s="27"/>
      <c r="G66" s="54">
        <f t="shared" si="1"/>
        <v>88000</v>
      </c>
      <c r="H66" s="28"/>
      <c r="I66" s="28"/>
      <c r="J66" s="28"/>
      <c r="K66" s="28"/>
      <c r="L66" s="28"/>
      <c r="IK66" s="28"/>
      <c r="IL66" s="28"/>
      <c r="IM66" s="28"/>
      <c r="IN66" s="28"/>
      <c r="IO66" s="28"/>
      <c r="IP66" s="28"/>
      <c r="IQ66" s="28"/>
      <c r="IR66" s="28"/>
      <c r="IS66" s="28"/>
    </row>
    <row r="67" spans="1:253" s="24" customFormat="1" ht="81.599999999999994" customHeight="1" x14ac:dyDescent="0.25">
      <c r="A67" s="19">
        <v>24110900</v>
      </c>
      <c r="B67" s="36" t="s">
        <v>64</v>
      </c>
      <c r="C67" s="9">
        <f t="shared" si="0"/>
        <v>44000</v>
      </c>
      <c r="D67" s="20"/>
      <c r="E67" s="22">
        <v>44000</v>
      </c>
      <c r="F67" s="23"/>
      <c r="G67" s="54">
        <f t="shared" si="1"/>
        <v>88000</v>
      </c>
      <c r="H67" s="21"/>
      <c r="I67" s="21"/>
      <c r="J67" s="21"/>
      <c r="K67" s="21"/>
      <c r="L67" s="21"/>
      <c r="IK67" s="21"/>
      <c r="IL67" s="21"/>
      <c r="IM67" s="21"/>
      <c r="IN67" s="21"/>
      <c r="IO67" s="21"/>
      <c r="IP67" s="21"/>
      <c r="IQ67" s="21"/>
      <c r="IR67" s="21"/>
      <c r="IS67" s="21"/>
    </row>
    <row r="68" spans="1:253" s="14" customFormat="1" ht="32.1" customHeight="1" x14ac:dyDescent="0.25">
      <c r="A68" s="7">
        <v>25000000</v>
      </c>
      <c r="B68" s="34" t="s">
        <v>65</v>
      </c>
      <c r="C68" s="9">
        <f t="shared" si="0"/>
        <v>121505780</v>
      </c>
      <c r="D68" s="8"/>
      <c r="E68" s="9">
        <f>E69+E74</f>
        <v>121505780</v>
      </c>
      <c r="F68" s="10"/>
      <c r="G68" s="54">
        <f t="shared" si="1"/>
        <v>243011560</v>
      </c>
      <c r="H68" s="32"/>
      <c r="I68" s="13"/>
      <c r="J68" s="13"/>
      <c r="K68" s="13"/>
      <c r="L68" s="13"/>
      <c r="IK68" s="13"/>
      <c r="IL68" s="13"/>
      <c r="IM68" s="13"/>
      <c r="IN68" s="13"/>
      <c r="IO68" s="13"/>
      <c r="IP68" s="13"/>
      <c r="IQ68" s="13"/>
      <c r="IR68" s="13"/>
      <c r="IS68" s="13"/>
    </row>
    <row r="69" spans="1:253" s="29" customFormat="1" ht="49.05" customHeight="1" x14ac:dyDescent="0.25">
      <c r="A69" s="15">
        <v>25010000</v>
      </c>
      <c r="B69" s="35" t="s">
        <v>66</v>
      </c>
      <c r="C69" s="16">
        <f t="shared" si="0"/>
        <v>85405877</v>
      </c>
      <c r="D69" s="17"/>
      <c r="E69" s="31">
        <f>E70+E71+E72+E73</f>
        <v>85405877</v>
      </c>
      <c r="F69" s="27"/>
      <c r="G69" s="54">
        <f t="shared" si="1"/>
        <v>170811754</v>
      </c>
      <c r="H69" s="28"/>
      <c r="I69" s="28"/>
      <c r="J69" s="28"/>
      <c r="K69" s="28"/>
      <c r="L69" s="28"/>
      <c r="IK69" s="28"/>
      <c r="IL69" s="28"/>
      <c r="IM69" s="28"/>
      <c r="IN69" s="28"/>
      <c r="IO69" s="28"/>
      <c r="IP69" s="28"/>
      <c r="IQ69" s="28"/>
      <c r="IR69" s="28"/>
      <c r="IS69" s="28"/>
    </row>
    <row r="70" spans="1:253" s="24" customFormat="1" ht="39" customHeight="1" x14ac:dyDescent="0.25">
      <c r="A70" s="19">
        <v>25010100</v>
      </c>
      <c r="B70" s="36" t="s">
        <v>67</v>
      </c>
      <c r="C70" s="9">
        <f t="shared" si="0"/>
        <v>41903752</v>
      </c>
      <c r="D70" s="20"/>
      <c r="E70" s="22">
        <v>41903752</v>
      </c>
      <c r="F70" s="23"/>
      <c r="G70" s="54">
        <f t="shared" si="1"/>
        <v>83807504</v>
      </c>
      <c r="H70" s="21"/>
      <c r="I70" s="21"/>
      <c r="J70" s="21"/>
      <c r="K70" s="21"/>
      <c r="L70" s="21"/>
      <c r="IK70" s="21"/>
      <c r="IL70" s="21"/>
      <c r="IM70" s="21"/>
      <c r="IN70" s="21"/>
      <c r="IO70" s="21"/>
      <c r="IP70" s="21"/>
      <c r="IQ70" s="21"/>
      <c r="IR70" s="21"/>
      <c r="IS70" s="21"/>
    </row>
    <row r="71" spans="1:253" s="24" customFormat="1" ht="40.049999999999997" customHeight="1" x14ac:dyDescent="0.25">
      <c r="A71" s="19">
        <v>25010200</v>
      </c>
      <c r="B71" s="36" t="s">
        <v>68</v>
      </c>
      <c r="C71" s="9">
        <f t="shared" si="0"/>
        <v>38846790</v>
      </c>
      <c r="D71" s="20"/>
      <c r="E71" s="22">
        <v>38846790</v>
      </c>
      <c r="F71" s="23"/>
      <c r="G71" s="54">
        <f t="shared" si="1"/>
        <v>77693580</v>
      </c>
      <c r="H71" s="21"/>
      <c r="I71" s="21"/>
      <c r="J71" s="21"/>
      <c r="K71" s="21"/>
      <c r="L71" s="21"/>
      <c r="IK71" s="21"/>
      <c r="IL71" s="21"/>
      <c r="IM71" s="21"/>
      <c r="IN71" s="21"/>
      <c r="IO71" s="21"/>
      <c r="IP71" s="21"/>
      <c r="IQ71" s="21"/>
      <c r="IR71" s="21"/>
      <c r="IS71" s="21"/>
    </row>
    <row r="72" spans="1:253" s="24" customFormat="1" ht="21" customHeight="1" x14ac:dyDescent="0.25">
      <c r="A72" s="19">
        <v>25010300</v>
      </c>
      <c r="B72" s="36" t="s">
        <v>69</v>
      </c>
      <c r="C72" s="9">
        <f t="shared" si="0"/>
        <v>4440089</v>
      </c>
      <c r="D72" s="20"/>
      <c r="E72" s="22">
        <v>4440089</v>
      </c>
      <c r="F72" s="23"/>
      <c r="G72" s="54">
        <f t="shared" si="1"/>
        <v>8880178</v>
      </c>
      <c r="H72" s="21"/>
      <c r="I72" s="21"/>
      <c r="J72" s="21"/>
      <c r="K72" s="21"/>
      <c r="L72" s="21"/>
      <c r="IK72" s="21"/>
      <c r="IL72" s="21"/>
      <c r="IM72" s="21"/>
      <c r="IN72" s="21"/>
      <c r="IO72" s="21"/>
      <c r="IP72" s="21"/>
      <c r="IQ72" s="21"/>
      <c r="IR72" s="21"/>
      <c r="IS72" s="21"/>
    </row>
    <row r="73" spans="1:253" s="24" customFormat="1" ht="63" customHeight="1" x14ac:dyDescent="0.25">
      <c r="A73" s="19">
        <v>25010400</v>
      </c>
      <c r="B73" s="36" t="s">
        <v>70</v>
      </c>
      <c r="C73" s="9">
        <f t="shared" si="0"/>
        <v>215246</v>
      </c>
      <c r="D73" s="20"/>
      <c r="E73" s="22">
        <v>215246</v>
      </c>
      <c r="F73" s="23"/>
      <c r="G73" s="54">
        <f t="shared" si="1"/>
        <v>430492</v>
      </c>
      <c r="H73" s="21"/>
      <c r="I73" s="21"/>
      <c r="J73" s="21"/>
      <c r="K73" s="21"/>
      <c r="L73" s="21"/>
      <c r="IK73" s="21"/>
      <c r="IL73" s="21"/>
      <c r="IM73" s="21"/>
      <c r="IN73" s="21"/>
      <c r="IO73" s="21"/>
      <c r="IP73" s="21"/>
      <c r="IQ73" s="21"/>
      <c r="IR73" s="21"/>
      <c r="IS73" s="21"/>
    </row>
    <row r="74" spans="1:253" s="29" customFormat="1" ht="38.1" customHeight="1" x14ac:dyDescent="0.25">
      <c r="A74" s="15">
        <v>25020000</v>
      </c>
      <c r="B74" s="35" t="s">
        <v>71</v>
      </c>
      <c r="C74" s="16">
        <f t="shared" si="0"/>
        <v>36099903</v>
      </c>
      <c r="D74" s="17"/>
      <c r="E74" s="31">
        <f>E75</f>
        <v>36099903</v>
      </c>
      <c r="F74" s="27"/>
      <c r="G74" s="54">
        <f t="shared" ref="G74:G91" si="2">C74+D74+E74+F74</f>
        <v>72199806</v>
      </c>
      <c r="H74" s="28"/>
      <c r="I74" s="28"/>
      <c r="J74" s="28"/>
      <c r="K74" s="28"/>
      <c r="L74" s="28"/>
      <c r="IK74" s="28"/>
      <c r="IL74" s="28"/>
      <c r="IM74" s="28"/>
      <c r="IN74" s="28"/>
      <c r="IO74" s="28"/>
      <c r="IP74" s="28"/>
      <c r="IQ74" s="28"/>
      <c r="IR74" s="28"/>
      <c r="IS74" s="28"/>
    </row>
    <row r="75" spans="1:253" s="24" customFormat="1" ht="120.6" customHeight="1" x14ac:dyDescent="0.25">
      <c r="A75" s="19">
        <v>25020200</v>
      </c>
      <c r="B75" s="36" t="s">
        <v>72</v>
      </c>
      <c r="C75" s="9">
        <f t="shared" si="0"/>
        <v>36099903</v>
      </c>
      <c r="D75" s="20"/>
      <c r="E75" s="22">
        <v>36099903</v>
      </c>
      <c r="F75" s="23"/>
      <c r="G75" s="54">
        <f t="shared" si="2"/>
        <v>72199806</v>
      </c>
      <c r="H75" s="21"/>
      <c r="I75" s="21"/>
      <c r="J75" s="21"/>
      <c r="K75" s="21"/>
      <c r="L75" s="21"/>
      <c r="IK75" s="21"/>
      <c r="IL75" s="21"/>
      <c r="IM75" s="21"/>
      <c r="IN75" s="21"/>
      <c r="IO75" s="21"/>
      <c r="IP75" s="21"/>
      <c r="IQ75" s="21"/>
      <c r="IR75" s="21"/>
      <c r="IS75" s="21"/>
    </row>
    <row r="76" spans="1:253" s="24" customFormat="1" ht="23.1" customHeight="1" x14ac:dyDescent="0.25">
      <c r="A76" s="7">
        <v>30000000</v>
      </c>
      <c r="B76" s="34" t="s">
        <v>85</v>
      </c>
      <c r="C76" s="9">
        <f t="shared" si="0"/>
        <v>600000</v>
      </c>
      <c r="D76" s="9"/>
      <c r="E76" s="9">
        <f>E77</f>
        <v>600000</v>
      </c>
      <c r="F76" s="9">
        <f>F77</f>
        <v>600000</v>
      </c>
      <c r="G76" s="54">
        <f t="shared" si="2"/>
        <v>1800000</v>
      </c>
      <c r="H76" s="21"/>
      <c r="I76" s="21"/>
      <c r="J76" s="21"/>
      <c r="K76" s="21"/>
      <c r="L76" s="21"/>
      <c r="IK76" s="21"/>
      <c r="IL76" s="21"/>
      <c r="IM76" s="21"/>
      <c r="IN76" s="21"/>
      <c r="IO76" s="21"/>
      <c r="IP76" s="21"/>
      <c r="IQ76" s="21"/>
      <c r="IR76" s="21"/>
      <c r="IS76" s="21"/>
    </row>
    <row r="77" spans="1:253" s="24" customFormat="1" ht="23.1" customHeight="1" x14ac:dyDescent="0.25">
      <c r="A77" s="37">
        <v>31000000</v>
      </c>
      <c r="B77" s="36" t="s">
        <v>86</v>
      </c>
      <c r="C77" s="9">
        <f>D77+E77</f>
        <v>600000</v>
      </c>
      <c r="D77" s="20"/>
      <c r="E77" s="22">
        <f>E78</f>
        <v>600000</v>
      </c>
      <c r="F77" s="23">
        <f>F78</f>
        <v>600000</v>
      </c>
      <c r="G77" s="54">
        <f t="shared" si="2"/>
        <v>1800000</v>
      </c>
      <c r="H77" s="21"/>
      <c r="I77" s="21"/>
      <c r="J77" s="21"/>
      <c r="K77" s="21"/>
      <c r="L77" s="21"/>
      <c r="IK77" s="21"/>
      <c r="IL77" s="21"/>
      <c r="IM77" s="21"/>
      <c r="IN77" s="21"/>
      <c r="IO77" s="21"/>
      <c r="IP77" s="21"/>
      <c r="IQ77" s="21"/>
      <c r="IR77" s="21"/>
      <c r="IS77" s="21"/>
    </row>
    <row r="78" spans="1:253" s="24" customFormat="1" ht="57" customHeight="1" x14ac:dyDescent="0.25">
      <c r="A78" s="37">
        <v>31030000</v>
      </c>
      <c r="B78" s="36" t="s">
        <v>87</v>
      </c>
      <c r="C78" s="9">
        <f>D78+E78</f>
        <v>600000</v>
      </c>
      <c r="D78" s="20"/>
      <c r="E78" s="22">
        <v>600000</v>
      </c>
      <c r="F78" s="23">
        <v>600000</v>
      </c>
      <c r="G78" s="54">
        <f t="shared" si="2"/>
        <v>1800000</v>
      </c>
      <c r="H78" s="21"/>
      <c r="I78" s="21"/>
      <c r="J78" s="21"/>
      <c r="K78" s="21"/>
      <c r="L78" s="21"/>
      <c r="IK78" s="21"/>
      <c r="IL78" s="21"/>
      <c r="IM78" s="21"/>
      <c r="IN78" s="21"/>
      <c r="IO78" s="21"/>
      <c r="IP78" s="21"/>
      <c r="IQ78" s="21"/>
      <c r="IR78" s="21"/>
      <c r="IS78" s="21"/>
    </row>
    <row r="79" spans="1:253" s="4" customFormat="1" ht="38.1" customHeight="1" x14ac:dyDescent="0.25">
      <c r="A79" s="40"/>
      <c r="B79" s="46" t="s">
        <v>83</v>
      </c>
      <c r="C79" s="45">
        <f>C12+C45+C76</f>
        <v>2497044565</v>
      </c>
      <c r="D79" s="45">
        <f>D12+D45+D76</f>
        <v>2310644785</v>
      </c>
      <c r="E79" s="45">
        <f>E12+E45+E76</f>
        <v>186399780</v>
      </c>
      <c r="F79" s="45">
        <f>F12+F45+F76</f>
        <v>600000</v>
      </c>
      <c r="G79" s="54">
        <f t="shared" si="2"/>
        <v>4994689130</v>
      </c>
    </row>
    <row r="80" spans="1:253" s="14" customFormat="1" ht="29.1" customHeight="1" x14ac:dyDescent="0.25">
      <c r="A80" s="7">
        <v>40000000</v>
      </c>
      <c r="B80" s="34" t="s">
        <v>73</v>
      </c>
      <c r="C80" s="9">
        <f>C81</f>
        <v>2114548300</v>
      </c>
      <c r="D80" s="9">
        <f>D81</f>
        <v>791393900</v>
      </c>
      <c r="E80" s="9">
        <f>E81</f>
        <v>1323154400</v>
      </c>
      <c r="F80" s="9">
        <f>F81</f>
        <v>0</v>
      </c>
      <c r="G80" s="54">
        <f t="shared" si="2"/>
        <v>4229096600</v>
      </c>
      <c r="H80" s="13"/>
      <c r="I80" s="13"/>
      <c r="J80" s="13"/>
      <c r="K80" s="13"/>
      <c r="L80" s="13"/>
      <c r="IK80" s="13"/>
      <c r="IL80" s="13"/>
      <c r="IM80" s="13"/>
      <c r="IN80" s="13"/>
      <c r="IO80" s="13"/>
      <c r="IP80" s="13"/>
      <c r="IQ80" s="13"/>
      <c r="IR80" s="13"/>
      <c r="IS80" s="13"/>
    </row>
    <row r="81" spans="1:253" s="24" customFormat="1" ht="20.100000000000001" customHeight="1" x14ac:dyDescent="0.25">
      <c r="A81" s="19">
        <v>41000000</v>
      </c>
      <c r="B81" s="36" t="s">
        <v>74</v>
      </c>
      <c r="C81" s="9">
        <f>C82+C84</f>
        <v>2114548300</v>
      </c>
      <c r="D81" s="22">
        <f>D82+D84</f>
        <v>791393900</v>
      </c>
      <c r="E81" s="22">
        <f>E82+E84</f>
        <v>1323154400</v>
      </c>
      <c r="F81" s="30"/>
      <c r="G81" s="54">
        <f t="shared" si="2"/>
        <v>4229096600</v>
      </c>
      <c r="H81" s="21"/>
      <c r="I81" s="21"/>
      <c r="J81" s="21"/>
      <c r="K81" s="21"/>
      <c r="L81" s="21"/>
      <c r="IK81" s="21"/>
      <c r="IL81" s="21"/>
      <c r="IM81" s="21"/>
      <c r="IN81" s="21"/>
      <c r="IO81" s="21"/>
      <c r="IP81" s="21"/>
      <c r="IQ81" s="21"/>
      <c r="IR81" s="21"/>
      <c r="IS81" s="21"/>
    </row>
    <row r="82" spans="1:253" s="29" customFormat="1" ht="41.1" customHeight="1" x14ac:dyDescent="0.25">
      <c r="A82" s="15">
        <v>41020000</v>
      </c>
      <c r="B82" s="35" t="s">
        <v>81</v>
      </c>
      <c r="C82" s="16">
        <f t="shared" ref="C82:C90" si="3">D82+E82</f>
        <v>262460100</v>
      </c>
      <c r="D82" s="31">
        <f>D83</f>
        <v>262460100</v>
      </c>
      <c r="E82" s="31"/>
      <c r="F82" s="26"/>
      <c r="G82" s="54">
        <f t="shared" si="2"/>
        <v>524920200</v>
      </c>
      <c r="H82" s="28"/>
      <c r="I82" s="28"/>
      <c r="J82" s="28"/>
      <c r="K82" s="28"/>
      <c r="L82" s="28"/>
      <c r="IK82" s="28"/>
      <c r="IL82" s="28"/>
      <c r="IM82" s="28"/>
      <c r="IN82" s="28"/>
      <c r="IO82" s="28"/>
      <c r="IP82" s="28"/>
      <c r="IQ82" s="28"/>
      <c r="IR82" s="28"/>
      <c r="IS82" s="28"/>
    </row>
    <row r="83" spans="1:253" s="24" customFormat="1" ht="73.05" customHeight="1" x14ac:dyDescent="0.25">
      <c r="A83" s="19">
        <v>41020200</v>
      </c>
      <c r="B83" s="36" t="s">
        <v>75</v>
      </c>
      <c r="C83" s="9">
        <f t="shared" si="3"/>
        <v>262460100</v>
      </c>
      <c r="D83" s="22">
        <v>262460100</v>
      </c>
      <c r="E83" s="22"/>
      <c r="F83" s="30"/>
      <c r="G83" s="54">
        <f t="shared" si="2"/>
        <v>524920200</v>
      </c>
      <c r="H83" s="21"/>
      <c r="I83" s="21"/>
      <c r="J83" s="21"/>
      <c r="K83" s="21"/>
      <c r="L83" s="21"/>
      <c r="IK83" s="21"/>
      <c r="IL83" s="21"/>
      <c r="IM83" s="21"/>
      <c r="IN83" s="21"/>
      <c r="IO83" s="21"/>
      <c r="IP83" s="21"/>
      <c r="IQ83" s="21"/>
      <c r="IR83" s="21"/>
      <c r="IS83" s="21"/>
    </row>
    <row r="84" spans="1:253" s="29" customFormat="1" ht="37.049999999999997" customHeight="1" x14ac:dyDescent="0.25">
      <c r="A84" s="15">
        <v>41030000</v>
      </c>
      <c r="B84" s="35" t="s">
        <v>82</v>
      </c>
      <c r="C84" s="16">
        <f t="shared" si="3"/>
        <v>1852088200</v>
      </c>
      <c r="D84" s="31">
        <f>SUM(D85:D90)</f>
        <v>528933800</v>
      </c>
      <c r="E84" s="31">
        <f t="shared" ref="E84:F84" si="4">SUM(E85:E90)</f>
        <v>1323154400</v>
      </c>
      <c r="F84" s="31">
        <f t="shared" si="4"/>
        <v>0</v>
      </c>
      <c r="G84" s="54">
        <f t="shared" si="2"/>
        <v>3704176400</v>
      </c>
      <c r="H84" s="28"/>
      <c r="I84" s="28"/>
      <c r="J84" s="28"/>
      <c r="K84" s="28"/>
      <c r="L84" s="28"/>
      <c r="IK84" s="28"/>
      <c r="IL84" s="28"/>
      <c r="IM84" s="28"/>
      <c r="IN84" s="28"/>
      <c r="IO84" s="28"/>
      <c r="IP84" s="28"/>
      <c r="IQ84" s="28"/>
      <c r="IR84" s="28"/>
      <c r="IS84" s="28"/>
    </row>
    <row r="85" spans="1:253" s="24" customFormat="1" ht="40.049999999999997" customHeight="1" x14ac:dyDescent="0.25">
      <c r="A85" s="19">
        <v>41033900</v>
      </c>
      <c r="B85" s="36" t="s">
        <v>76</v>
      </c>
      <c r="C85" s="9">
        <f t="shared" si="3"/>
        <v>284826800</v>
      </c>
      <c r="D85" s="22">
        <v>284826800</v>
      </c>
      <c r="E85" s="30"/>
      <c r="F85" s="30"/>
      <c r="G85" s="54">
        <f t="shared" si="2"/>
        <v>569653600</v>
      </c>
      <c r="H85" s="21"/>
      <c r="I85" s="21"/>
      <c r="J85" s="21"/>
      <c r="K85" s="21"/>
      <c r="L85" s="21"/>
      <c r="IK85" s="21"/>
      <c r="IL85" s="21"/>
      <c r="IM85" s="21"/>
      <c r="IN85" s="21"/>
      <c r="IO85" s="21"/>
      <c r="IP85" s="21"/>
      <c r="IQ85" s="21"/>
      <c r="IR85" s="21"/>
      <c r="IS85" s="21"/>
    </row>
    <row r="86" spans="1:253" s="24" customFormat="1" ht="38.1" customHeight="1" x14ac:dyDescent="0.25">
      <c r="A86" s="19">
        <v>41034200</v>
      </c>
      <c r="B86" s="36" t="s">
        <v>77</v>
      </c>
      <c r="C86" s="9">
        <f t="shared" si="3"/>
        <v>199171100</v>
      </c>
      <c r="D86" s="22">
        <v>199171100</v>
      </c>
      <c r="E86" s="30"/>
      <c r="F86" s="30"/>
      <c r="G86" s="54">
        <f t="shared" si="2"/>
        <v>398342200</v>
      </c>
      <c r="H86" s="21"/>
      <c r="I86" s="21"/>
      <c r="J86" s="21"/>
      <c r="K86" s="21"/>
      <c r="L86" s="21"/>
      <c r="IK86" s="21"/>
      <c r="IL86" s="21"/>
      <c r="IM86" s="21"/>
      <c r="IN86" s="21"/>
      <c r="IO86" s="21"/>
      <c r="IP86" s="21"/>
      <c r="IQ86" s="21"/>
      <c r="IR86" s="21"/>
      <c r="IS86" s="21"/>
    </row>
    <row r="87" spans="1:253" s="24" customFormat="1" ht="108" customHeight="1" x14ac:dyDescent="0.25">
      <c r="A87" s="19">
        <v>41034400</v>
      </c>
      <c r="B87" s="36" t="s">
        <v>79</v>
      </c>
      <c r="C87" s="9">
        <f>D87+E87</f>
        <v>24270300</v>
      </c>
      <c r="D87" s="22">
        <v>24270300</v>
      </c>
      <c r="E87" s="22"/>
      <c r="F87" s="22"/>
      <c r="G87" s="54">
        <f t="shared" si="2"/>
        <v>48540600</v>
      </c>
      <c r="H87" s="21"/>
      <c r="I87" s="21"/>
      <c r="J87" s="21"/>
      <c r="K87" s="21"/>
      <c r="L87" s="21"/>
      <c r="IK87" s="21"/>
      <c r="IL87" s="21"/>
      <c r="IM87" s="21"/>
      <c r="IN87" s="21"/>
      <c r="IO87" s="21"/>
      <c r="IP87" s="21"/>
      <c r="IQ87" s="21"/>
      <c r="IR87" s="21"/>
      <c r="IS87" s="21"/>
    </row>
    <row r="88" spans="1:253" s="24" customFormat="1" ht="105" customHeight="1" x14ac:dyDescent="0.25">
      <c r="A88" s="19">
        <v>41034900</v>
      </c>
      <c r="B88" s="36" t="s">
        <v>78</v>
      </c>
      <c r="C88" s="9">
        <f t="shared" si="3"/>
        <v>11306500</v>
      </c>
      <c r="D88" s="30"/>
      <c r="E88" s="22">
        <v>11306500</v>
      </c>
      <c r="F88" s="30"/>
      <c r="G88" s="54">
        <f t="shared" si="2"/>
        <v>22613000</v>
      </c>
      <c r="H88" s="21"/>
      <c r="I88" s="21"/>
      <c r="J88" s="21"/>
      <c r="K88" s="21"/>
      <c r="L88" s="21"/>
      <c r="IK88" s="21"/>
      <c r="IL88" s="21"/>
      <c r="IM88" s="21"/>
      <c r="IN88" s="21"/>
      <c r="IO88" s="21"/>
      <c r="IP88" s="21"/>
      <c r="IQ88" s="21"/>
      <c r="IR88" s="21"/>
      <c r="IS88" s="21"/>
    </row>
    <row r="89" spans="1:253" s="24" customFormat="1" ht="71.099999999999994" customHeight="1" x14ac:dyDescent="0.25">
      <c r="A89" s="19">
        <v>41035400</v>
      </c>
      <c r="B89" s="36" t="s">
        <v>84</v>
      </c>
      <c r="C89" s="9">
        <f t="shared" si="3"/>
        <v>20665600</v>
      </c>
      <c r="D89" s="22">
        <v>20665600</v>
      </c>
      <c r="E89" s="22"/>
      <c r="F89" s="30"/>
      <c r="G89" s="54">
        <f t="shared" si="2"/>
        <v>41331200</v>
      </c>
      <c r="H89" s="21"/>
      <c r="I89" s="21"/>
      <c r="J89" s="21"/>
      <c r="K89" s="21"/>
      <c r="L89" s="21"/>
      <c r="IK89" s="21"/>
      <c r="IL89" s="21"/>
      <c r="IM89" s="21"/>
      <c r="IN89" s="21"/>
      <c r="IO89" s="21"/>
      <c r="IP89" s="21"/>
      <c r="IQ89" s="21"/>
      <c r="IR89" s="21"/>
      <c r="IS89" s="21"/>
    </row>
    <row r="90" spans="1:253" s="24" customFormat="1" ht="101.55" customHeight="1" x14ac:dyDescent="0.25">
      <c r="A90" s="37">
        <v>41037300</v>
      </c>
      <c r="B90" s="41" t="s">
        <v>80</v>
      </c>
      <c r="C90" s="9">
        <f t="shared" si="3"/>
        <v>1311847900</v>
      </c>
      <c r="D90" s="38"/>
      <c r="E90" s="38">
        <v>1311847900</v>
      </c>
      <c r="F90" s="39"/>
      <c r="G90" s="54">
        <f t="shared" si="2"/>
        <v>2623695800</v>
      </c>
      <c r="H90" s="21"/>
      <c r="I90" s="21"/>
      <c r="J90" s="21"/>
      <c r="K90" s="21"/>
      <c r="L90" s="21"/>
      <c r="IK90" s="21"/>
      <c r="IL90" s="21"/>
      <c r="IM90" s="21"/>
      <c r="IN90" s="21"/>
      <c r="IO90" s="21"/>
      <c r="IP90" s="21"/>
      <c r="IQ90" s="21"/>
      <c r="IR90" s="21"/>
      <c r="IS90" s="21"/>
    </row>
    <row r="91" spans="1:253" s="4" customFormat="1" ht="29.1" customHeight="1" x14ac:dyDescent="0.25">
      <c r="A91" s="43" t="s">
        <v>8</v>
      </c>
      <c r="B91" s="42" t="s">
        <v>9</v>
      </c>
      <c r="C91" s="44">
        <f>C80+C79</f>
        <v>4611592865</v>
      </c>
      <c r="D91" s="44">
        <f>D80+D79</f>
        <v>3102038685</v>
      </c>
      <c r="E91" s="44">
        <f>E80+E79</f>
        <v>1509554180</v>
      </c>
      <c r="F91" s="44">
        <f>F80+F79</f>
        <v>600000</v>
      </c>
      <c r="G91" s="54">
        <f t="shared" si="2"/>
        <v>9223785730</v>
      </c>
    </row>
    <row r="93" spans="1:253" ht="13.95" x14ac:dyDescent="0.3">
      <c r="C93" s="55"/>
      <c r="D93" s="56"/>
      <c r="E93" s="56"/>
      <c r="F93" s="56"/>
    </row>
    <row r="94" spans="1:253" ht="13.95" x14ac:dyDescent="0.3">
      <c r="C94" s="55"/>
    </row>
    <row r="95" spans="1:253" ht="13.95" x14ac:dyDescent="0.3">
      <c r="C95" s="55"/>
      <c r="D95" s="55"/>
      <c r="E95" s="55"/>
      <c r="F95" s="55"/>
    </row>
    <row r="97" spans="1:10" ht="25.2" x14ac:dyDescent="0.45">
      <c r="A97" s="59" t="s">
        <v>88</v>
      </c>
      <c r="B97" s="59"/>
      <c r="C97" s="59"/>
      <c r="D97" s="50"/>
      <c r="E97" s="51" t="s">
        <v>94</v>
      </c>
      <c r="F97" s="52"/>
      <c r="G97" s="47"/>
      <c r="H97" s="48"/>
      <c r="I97" s="49"/>
      <c r="J97" s="49"/>
    </row>
    <row r="102" spans="1:10" ht="18" x14ac:dyDescent="0.35">
      <c r="B102" s="53" t="s">
        <v>89</v>
      </c>
    </row>
  </sheetData>
  <customSheetViews>
    <customSheetView guid="{E05AB6A2-0DF1-4E30-9376-17FBF6025E72}" scale="70" showPageBreaks="1" view="pageBreakPreview">
      <pane xSplit="2" ySplit="11" topLeftCell="C91" activePane="bottomRight" state="frozen"/>
      <selection pane="bottomRight" activeCell="D20" sqref="D20"/>
      <pageMargins left="0.31496062992125984" right="0" top="0.74803149606299213" bottom="0.39370078740157483" header="0.31496062992125984" footer="0.31496062992125984"/>
      <pageSetup paperSize="9" scale="75" orientation="portrait" r:id="rId1"/>
    </customSheetView>
    <customSheetView guid="{FF509F3D-623B-42B8-B579-D32E02209980}" scale="70" showPageBreaks="1" printArea="1" showAutoFilter="1" view="pageBreakPreview">
      <pane xSplit="3" ySplit="11" topLeftCell="D90" activePane="bottomRight" state="frozen"/>
      <selection pane="bottomRight" activeCell="C91" sqref="C91"/>
      <rowBreaks count="1" manualBreakCount="1">
        <brk id="26" max="5" man="1"/>
      </rowBreaks>
      <pageMargins left="0.70866141732283472" right="0" top="0.74803149606299213" bottom="0.39370078740157483" header="0.31496062992125984" footer="0.31496062992125984"/>
      <pageSetup paperSize="9" scale="72" orientation="portrait" r:id="rId2"/>
      <autoFilter ref="G1:G102"/>
    </customSheetView>
    <customSheetView guid="{D60E72C7-9F10-4DF6-9025-43BA515273BF}" scale="90" showPageBreaks="1" view="pageBreakPreview">
      <pane xSplit="2" ySplit="11" topLeftCell="C12" activePane="bottomRight" state="frozen"/>
      <selection pane="bottomRight" activeCell="D1" sqref="D1:F1"/>
      <pageMargins left="0.70866141732283472" right="0" top="0.74803149606299213" bottom="0.39370078740157483" header="0.31496062992125984" footer="0.31496062992125984"/>
      <pageSetup paperSize="9" scale="75" orientation="portrait" r:id="rId3"/>
    </customSheetView>
    <customSheetView guid="{9DC098D6-5DA7-4B8D-98A9-94C45AB54FE7}" scale="70" showPageBreaks="1" view="pageBreakPreview">
      <pane xSplit="2" ySplit="11" topLeftCell="C101" activePane="bottomRight" state="frozen"/>
      <selection pane="bottomRight" activeCell="C103" sqref="C103"/>
      <pageMargins left="0.70866141732283472" right="0" top="0.74803149606299213" bottom="0.39370078740157483" header="0.31496062992125984" footer="0.31496062992125984"/>
      <pageSetup paperSize="9" scale="74" orientation="portrait" r:id="rId4"/>
    </customSheetView>
    <customSheetView guid="{75ADBE30-5F49-4F00-B3C6-29A7EB6633B3}" scale="70" showPageBreaks="1" printArea="1" view="pageBreakPreview">
      <pane xSplit="2" ySplit="11" topLeftCell="C18" activePane="bottomRight" state="frozen"/>
      <selection pane="bottomRight" activeCell="D25" sqref="D25"/>
      <pageMargins left="0.70866141732283472" right="0" top="0.74803149606299213" bottom="0.39370078740157483" header="0.31496062992125984" footer="0.31496062992125984"/>
      <pageSetup paperSize="9" scale="65" orientation="portrait" r:id="rId5"/>
    </customSheetView>
  </customSheetViews>
  <mergeCells count="11">
    <mergeCell ref="A97:C97"/>
    <mergeCell ref="D1:F1"/>
    <mergeCell ref="A3:F3"/>
    <mergeCell ref="A4:F4"/>
    <mergeCell ref="B9:B10"/>
    <mergeCell ref="A9:A10"/>
    <mergeCell ref="C9:C10"/>
    <mergeCell ref="D9:D10"/>
    <mergeCell ref="E9:F9"/>
    <mergeCell ref="A6:F6"/>
    <mergeCell ref="A7:F7"/>
  </mergeCells>
  <phoneticPr fontId="28" type="noConversion"/>
  <pageMargins left="0.31496062992125984" right="0" top="0.74803149606299213" bottom="0.39370078740157483" header="0.31496062992125984" footer="0.31496062992125984"/>
  <pageSetup paperSize="9" scale="75" orientation="portrait"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customSheetViews>
    <customSheetView guid="{E05AB6A2-0DF1-4E30-9376-17FBF6025E72}">
      <pageMargins left="0.7" right="0.7" top="0.75" bottom="0.75" header="0.3" footer="0.3"/>
    </customSheetView>
    <customSheetView guid="{FF509F3D-623B-42B8-B579-D32E02209980}">
      <pageMargins left="0.7" right="0.7" top="0.75" bottom="0.75" header="0.3" footer="0.3"/>
    </customSheetView>
    <customSheetView guid="{D60E72C7-9F10-4DF6-9025-43BA515273BF}">
      <pageMargins left="0.7" right="0.7" top="0.75" bottom="0.75" header="0.3" footer="0.3"/>
    </customSheetView>
    <customSheetView guid="{9DC098D6-5DA7-4B8D-98A9-94C45AB54FE7}">
      <pageMargins left="0.7" right="0.7" top="0.75" bottom="0.75" header="0.3" footer="0.3"/>
    </customSheetView>
    <customSheetView guid="{75ADBE30-5F49-4F00-B3C6-29A7EB6633B3}">
      <pageMargins left="0.7" right="0.7" top="0.75" bottom="0.75" header="0.3" footer="0.3"/>
    </customSheetView>
  </customSheetViews>
  <phoneticPr fontId="28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customSheetViews>
    <customSheetView guid="{E05AB6A2-0DF1-4E30-9376-17FBF6025E72}">
      <pageMargins left="0.7" right="0.7" top="0.75" bottom="0.75" header="0.3" footer="0.3"/>
    </customSheetView>
    <customSheetView guid="{FF509F3D-623B-42B8-B579-D32E02209980}">
      <pageMargins left="0.7" right="0.7" top="0.75" bottom="0.75" header="0.3" footer="0.3"/>
    </customSheetView>
    <customSheetView guid="{D60E72C7-9F10-4DF6-9025-43BA515273BF}">
      <pageMargins left="0.7" right="0.7" top="0.75" bottom="0.75" header="0.3" footer="0.3"/>
    </customSheetView>
    <customSheetView guid="{9DC098D6-5DA7-4B8D-98A9-94C45AB54FE7}">
      <pageMargins left="0.7" right="0.7" top="0.75" bottom="0.75" header="0.3" footer="0.3"/>
    </customSheetView>
    <customSheetView guid="{75ADBE30-5F49-4F00-B3C6-29A7EB6633B3}">
      <pageMargins left="0.7" right="0.7" top="0.75" bottom="0.75" header="0.3" footer="0.3"/>
    </customSheetView>
  </customSheetViews>
  <phoneticPr fontId="2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Василенко Лариса</dc:creator>
  <cp:lastModifiedBy>Оніщенко Ніна</cp:lastModifiedBy>
  <cp:lastPrinted>2019-11-26T12:14:15Z</cp:lastPrinted>
  <dcterms:created xsi:type="dcterms:W3CDTF">2018-12-03T08:03:52Z</dcterms:created>
  <dcterms:modified xsi:type="dcterms:W3CDTF">2019-11-26T12:14:23Z</dcterms:modified>
</cp:coreProperties>
</file>